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6" yWindow="84" windowWidth="22932" windowHeight="9480"/>
  </bookViews>
  <sheets>
    <sheet name="Jawadhu Hills" sheetId="1" r:id="rId1"/>
  </sheets>
  <calcPr calcId="124519"/>
</workbook>
</file>

<file path=xl/calcChain.xml><?xml version="1.0" encoding="utf-8"?>
<calcChain xmlns="http://schemas.openxmlformats.org/spreadsheetml/2006/main">
  <c r="P141" i="1"/>
  <c r="P140"/>
  <c r="P139"/>
  <c r="P138"/>
  <c r="P136"/>
  <c r="K136"/>
  <c r="H136"/>
  <c r="F136"/>
  <c r="P135"/>
  <c r="K135"/>
  <c r="H135"/>
  <c r="F135"/>
  <c r="N133"/>
  <c r="K133"/>
  <c r="I133"/>
  <c r="H133"/>
  <c r="P133" s="1"/>
  <c r="G133"/>
  <c r="F133"/>
  <c r="N132"/>
  <c r="K132"/>
  <c r="I132"/>
  <c r="H132"/>
  <c r="G132"/>
  <c r="P132" s="1"/>
  <c r="F132"/>
  <c r="O130"/>
  <c r="N130"/>
  <c r="M130"/>
  <c r="L130"/>
  <c r="K130"/>
  <c r="J130"/>
  <c r="I130"/>
  <c r="H130"/>
  <c r="G130"/>
  <c r="F130"/>
  <c r="E130"/>
  <c r="P130" s="1"/>
  <c r="O129"/>
  <c r="N129"/>
  <c r="M129"/>
  <c r="L129"/>
  <c r="K129"/>
  <c r="J129"/>
  <c r="I129"/>
  <c r="H129"/>
  <c r="G129"/>
  <c r="F129"/>
  <c r="E129"/>
  <c r="P129" s="1"/>
  <c r="P128"/>
  <c r="P125"/>
  <c r="P124"/>
  <c r="P123"/>
  <c r="P121"/>
  <c r="P120"/>
  <c r="P119"/>
  <c r="P118"/>
  <c r="P117"/>
  <c r="P116"/>
  <c r="P115"/>
  <c r="P114"/>
  <c r="P112"/>
  <c r="P111"/>
  <c r="P109"/>
  <c r="P108"/>
  <c r="P107"/>
  <c r="P106"/>
  <c r="P105"/>
  <c r="P103"/>
  <c r="P102"/>
  <c r="P101"/>
  <c r="P100"/>
  <c r="P99"/>
  <c r="P97"/>
  <c r="P96"/>
  <c r="P95"/>
  <c r="P94"/>
  <c r="P93"/>
  <c r="O91"/>
  <c r="N91"/>
  <c r="M91"/>
  <c r="L91"/>
  <c r="K91"/>
  <c r="J91"/>
  <c r="I91"/>
  <c r="H91"/>
  <c r="G91"/>
  <c r="F91"/>
  <c r="E91"/>
  <c r="P91" s="1"/>
  <c r="O90"/>
  <c r="N90"/>
  <c r="M90"/>
  <c r="L90"/>
  <c r="K90"/>
  <c r="J90"/>
  <c r="I90"/>
  <c r="H90"/>
  <c r="G90"/>
  <c r="F90"/>
  <c r="E90"/>
  <c r="P90" s="1"/>
  <c r="O89"/>
  <c r="N89"/>
  <c r="M89"/>
  <c r="L89"/>
  <c r="K89"/>
  <c r="J89"/>
  <c r="I89"/>
  <c r="H89"/>
  <c r="G89"/>
  <c r="F89"/>
  <c r="E89"/>
  <c r="P89" s="1"/>
  <c r="P87"/>
  <c r="P86"/>
  <c r="P85"/>
  <c r="P84"/>
  <c r="P83"/>
  <c r="P82"/>
  <c r="P81"/>
  <c r="P80"/>
  <c r="P79"/>
  <c r="F78"/>
  <c r="P78" s="1"/>
  <c r="P76"/>
  <c r="P75"/>
  <c r="P74"/>
  <c r="P73"/>
  <c r="P72"/>
  <c r="P71"/>
  <c r="P70"/>
  <c r="P69"/>
  <c r="P68"/>
  <c r="P67"/>
  <c r="O64"/>
  <c r="N64"/>
  <c r="M64"/>
  <c r="L64"/>
  <c r="K64"/>
  <c r="J64"/>
  <c r="I64"/>
  <c r="H64"/>
  <c r="G64"/>
  <c r="F64"/>
  <c r="E64"/>
  <c r="P64" s="1"/>
  <c r="O63"/>
  <c r="N63"/>
  <c r="M63"/>
  <c r="L63"/>
  <c r="K63"/>
  <c r="J63"/>
  <c r="I63"/>
  <c r="H63"/>
  <c r="G63"/>
  <c r="F63"/>
  <c r="E63"/>
  <c r="P63" s="1"/>
  <c r="O62"/>
  <c r="N62"/>
  <c r="M62"/>
  <c r="L62"/>
  <c r="K62"/>
  <c r="J62"/>
  <c r="I62"/>
  <c r="H62"/>
  <c r="G62"/>
  <c r="F62"/>
  <c r="E62"/>
  <c r="P62" s="1"/>
  <c r="P61"/>
  <c r="P60"/>
  <c r="P59"/>
  <c r="P58"/>
  <c r="P57"/>
  <c r="P56"/>
  <c r="P54"/>
  <c r="P53"/>
  <c r="P52"/>
  <c r="P50"/>
  <c r="P49"/>
  <c r="P48"/>
  <c r="P46"/>
  <c r="P45"/>
  <c r="P44"/>
  <c r="P42"/>
  <c r="P41"/>
  <c r="P39"/>
  <c r="P38"/>
  <c r="P37"/>
  <c r="P35"/>
  <c r="P34"/>
  <c r="P33"/>
  <c r="P32"/>
  <c r="P31"/>
  <c r="P30"/>
  <c r="P29"/>
  <c r="P22"/>
  <c r="P21"/>
  <c r="P20"/>
  <c r="P19"/>
  <c r="P18"/>
  <c r="P17"/>
  <c r="P16"/>
  <c r="P15"/>
  <c r="P14"/>
  <c r="P13"/>
  <c r="P12"/>
  <c r="P11"/>
  <c r="P10"/>
  <c r="P9"/>
  <c r="P8"/>
  <c r="P7"/>
  <c r="P6"/>
  <c r="P5"/>
</calcChain>
</file>

<file path=xl/sharedStrings.xml><?xml version="1.0" encoding="utf-8"?>
<sst xmlns="http://schemas.openxmlformats.org/spreadsheetml/2006/main" count="420" uniqueCount="202">
  <si>
    <t>S No</t>
  </si>
  <si>
    <t>Key CWRM Parameter</t>
  </si>
  <si>
    <t>Unit</t>
  </si>
  <si>
    <t>Climate Vulnerability Indicator</t>
  </si>
  <si>
    <t xml:space="preserve">Type 1 </t>
  </si>
  <si>
    <t>Type 3</t>
  </si>
  <si>
    <t>Block Total</t>
  </si>
  <si>
    <t>Palamaruthur</t>
  </si>
  <si>
    <t>Thenmalai Athipattu</t>
  </si>
  <si>
    <t>Kallathur</t>
  </si>
  <si>
    <t>Kanamalai</t>
  </si>
  <si>
    <t>Kovilur</t>
  </si>
  <si>
    <t>Melsilambadi</t>
  </si>
  <si>
    <t>Kuttakarai</t>
  </si>
  <si>
    <t>Nammiyampattu</t>
  </si>
  <si>
    <t>Puliyur</t>
  </si>
  <si>
    <t>Veerappanur</t>
  </si>
  <si>
    <t>Urgoundanur</t>
  </si>
  <si>
    <t xml:space="preserve">Climate Vulnerability Area (CVA) 1: Socio-Economic </t>
  </si>
  <si>
    <t>Geographical Area</t>
  </si>
  <si>
    <t>Ha</t>
  </si>
  <si>
    <t>S1</t>
  </si>
  <si>
    <t>Male Population</t>
  </si>
  <si>
    <t>Number</t>
  </si>
  <si>
    <t>S2</t>
  </si>
  <si>
    <t>Female Population</t>
  </si>
  <si>
    <t>Total Population</t>
  </si>
  <si>
    <t>S2,S4</t>
  </si>
  <si>
    <t>SC Population</t>
  </si>
  <si>
    <t>ST Population</t>
  </si>
  <si>
    <t>Vulnerable popupation</t>
  </si>
  <si>
    <t>S2,S3,S4</t>
  </si>
  <si>
    <t>Households (HH's)</t>
  </si>
  <si>
    <t>Only one room HH's (SECC)</t>
  </si>
  <si>
    <t>Female Headed HH's (SECC)</t>
  </si>
  <si>
    <t>Vulnerable Households (SECC)</t>
  </si>
  <si>
    <t>% of Vulnerable Households</t>
  </si>
  <si>
    <t>%</t>
  </si>
  <si>
    <t>Registered MGNREGA Job cards</t>
  </si>
  <si>
    <t>Persons</t>
  </si>
  <si>
    <t>Active person working in MGNREGA job Cards</t>
  </si>
  <si>
    <t>Drinking Water Sources</t>
  </si>
  <si>
    <t>S3</t>
  </si>
  <si>
    <t>HH's have tap water connection for drinking water</t>
  </si>
  <si>
    <t>HH's dependent on other sources for drinking water</t>
  </si>
  <si>
    <t>Annual Greywater Generation</t>
  </si>
  <si>
    <t>Ha - M</t>
  </si>
  <si>
    <t>S2, S3</t>
  </si>
  <si>
    <t>Climate Vulnerability Area (CVA) 2: Climate</t>
  </si>
  <si>
    <t>Average Annual Rainfall</t>
  </si>
  <si>
    <t>mm</t>
  </si>
  <si>
    <t>C3,C4,W1</t>
  </si>
  <si>
    <t>Average Annual Temperature</t>
  </si>
  <si>
    <t>oC</t>
  </si>
  <si>
    <t>C1,C2</t>
  </si>
  <si>
    <t>27.9 °C</t>
  </si>
  <si>
    <t>Ground Water(G.W) Status</t>
  </si>
  <si>
    <t>OE,Critical,SC,
Safe,Saline</t>
  </si>
  <si>
    <t>W2,W3</t>
  </si>
  <si>
    <t>Over -Exploited</t>
  </si>
  <si>
    <t>Climate Vulnerability Area (CVA) 3: Water Resources</t>
  </si>
  <si>
    <t>Canal Network</t>
  </si>
  <si>
    <t>Length of Main Canal</t>
  </si>
  <si>
    <t>metre</t>
  </si>
  <si>
    <t>W4, C1</t>
  </si>
  <si>
    <t>Length of Minor Canal</t>
  </si>
  <si>
    <t>Length of Distributaries</t>
  </si>
  <si>
    <t>Water Courses (Field Channels)</t>
  </si>
  <si>
    <t>W4,W5</t>
  </si>
  <si>
    <t>Number of Tanks (PWD &amp; Union)</t>
  </si>
  <si>
    <t>W3</t>
  </si>
  <si>
    <t>Number of Ooranis</t>
  </si>
  <si>
    <t>Other Surface Water Bodies</t>
  </si>
  <si>
    <t>Irrigation Facilities</t>
  </si>
  <si>
    <t>Area under Tank Irrigation</t>
  </si>
  <si>
    <t>W4,W5,S2</t>
  </si>
  <si>
    <t>Area under Canal Irrigation</t>
  </si>
  <si>
    <t>Area under Open &amp; Tube Well Irrigation</t>
  </si>
  <si>
    <t>W5, S2,S4, C1</t>
  </si>
  <si>
    <t>Water Quality</t>
  </si>
  <si>
    <t xml:space="preserve">Chemical Contaminants </t>
  </si>
  <si>
    <t>Number of Sample</t>
  </si>
  <si>
    <t>W6</t>
  </si>
  <si>
    <t xml:space="preserve"> Bacterial and Other Contaminants </t>
  </si>
  <si>
    <t>Catchment Area wise Available Runoff</t>
  </si>
  <si>
    <t>Good Catchment Area</t>
  </si>
  <si>
    <t>C3,W4</t>
  </si>
  <si>
    <t>Average Catchment Area</t>
  </si>
  <si>
    <t>Bad Catchment Area</t>
  </si>
  <si>
    <t>Run Off Conserved (Exisiting)</t>
  </si>
  <si>
    <t>Watershed and Drainage Networks</t>
  </si>
  <si>
    <t>Length of Natural Drainage Lines</t>
  </si>
  <si>
    <t>W4</t>
  </si>
  <si>
    <t>Number of Natural Drainage Lines</t>
  </si>
  <si>
    <t>W5</t>
  </si>
  <si>
    <t>Number of MiCriticalo Watersheds</t>
  </si>
  <si>
    <t>C3,W3, W4</t>
  </si>
  <si>
    <t>Water Demand</t>
  </si>
  <si>
    <t>Water Demand For Humans</t>
  </si>
  <si>
    <t>Water Demand for Livestock</t>
  </si>
  <si>
    <t>Water Demand For Agriculture</t>
  </si>
  <si>
    <t>% G.W Utilization for Drinking</t>
  </si>
  <si>
    <t>% G.W Utilization for Livestock</t>
  </si>
  <si>
    <t>% G.W Utilzation for Agriculture.</t>
  </si>
  <si>
    <t>% SW Utilization for Drinking</t>
  </si>
  <si>
    <t>% SW Utilization for Livestock</t>
  </si>
  <si>
    <t>% SW Utilization for Agriculture</t>
  </si>
  <si>
    <t>Climate Vulnerability Area (CVA) 4 : Agriculture</t>
  </si>
  <si>
    <t>Land Resources</t>
  </si>
  <si>
    <t>Area under Forest land</t>
  </si>
  <si>
    <t>C1,C2,C3,W3</t>
  </si>
  <si>
    <t>Area under Non-Agricultural Uses</t>
  </si>
  <si>
    <t>Area under Barren &amp; Un-cultivable Land</t>
  </si>
  <si>
    <t>C1,C2,C3,W3,S2</t>
  </si>
  <si>
    <t>Area under Permanent Pastures and Other Grazing Land</t>
  </si>
  <si>
    <t>C1,C2,C3, W3</t>
  </si>
  <si>
    <t>Area under Land Under Miscellaneous Tree Criticalops etc.</t>
  </si>
  <si>
    <t>Area under Culturable Waste Land</t>
  </si>
  <si>
    <t>C1,C2,C3, W3,S2</t>
  </si>
  <si>
    <t>Area under Fallows Land other than Current Fallows</t>
  </si>
  <si>
    <t>W5,S4</t>
  </si>
  <si>
    <t>Area under Current Fallow land</t>
  </si>
  <si>
    <t>Area under Unirrigated Land</t>
  </si>
  <si>
    <t>Area Irrigated by Source</t>
  </si>
  <si>
    <t xml:space="preserve">W5,S4 </t>
  </si>
  <si>
    <t>Land Resources - WASCA Treatement Proposed Area</t>
  </si>
  <si>
    <t>Treatment Area under Forest Land</t>
  </si>
  <si>
    <t>Treatment Area under Non-Agricultural Uses</t>
  </si>
  <si>
    <t>Treatment Area under Barren &amp; Un-cultivable Land</t>
  </si>
  <si>
    <t>Treatement Area under Permanent Pastures and Other Grazing Land</t>
  </si>
  <si>
    <t>Treatment Area under Land Under Miscellaneous Tree Criticalops etc.</t>
  </si>
  <si>
    <t>Treatment Area under Culturable Waste Land</t>
  </si>
  <si>
    <t>Treatment Area under Fallows Land other than Current Fallows</t>
  </si>
  <si>
    <t>Treatment Area under Current Fallow land</t>
  </si>
  <si>
    <t>Treatment Area under Unirrigated Land</t>
  </si>
  <si>
    <t>Treatment Area Irrigated by Source</t>
  </si>
  <si>
    <t>Catchment Area</t>
  </si>
  <si>
    <t>Land under Good Catchment</t>
  </si>
  <si>
    <t>Land under Average Catchment</t>
  </si>
  <si>
    <t>Land under Bad Catchment</t>
  </si>
  <si>
    <t>Crop Details</t>
  </si>
  <si>
    <t>Irrigated Area</t>
  </si>
  <si>
    <t>A2</t>
  </si>
  <si>
    <t>Rainfed area</t>
  </si>
  <si>
    <t>A1</t>
  </si>
  <si>
    <t>Area under Paddy Cultivation</t>
  </si>
  <si>
    <t>Crop Water Requirement - Irrigated condition</t>
  </si>
  <si>
    <t>Ha-m</t>
  </si>
  <si>
    <t>A2, A4</t>
  </si>
  <si>
    <t>Crop Water Requirement - Rainfed condition</t>
  </si>
  <si>
    <t>A1, A3</t>
  </si>
  <si>
    <t>Soil Resources: Status of Available Nitrogen</t>
  </si>
  <si>
    <t>Very Low (VL)</t>
  </si>
  <si>
    <t>C1,C2,A2,A3</t>
  </si>
  <si>
    <t>Low (L)</t>
  </si>
  <si>
    <t>Medium (M)</t>
  </si>
  <si>
    <t>High (H)</t>
  </si>
  <si>
    <t>Very High (VH)</t>
  </si>
  <si>
    <t>Status of Organic Carbon</t>
  </si>
  <si>
    <t>A2, A3</t>
  </si>
  <si>
    <t>Status of Soil Micro Nutrients</t>
  </si>
  <si>
    <t>Sufficient</t>
  </si>
  <si>
    <t>Deficient</t>
  </si>
  <si>
    <t>Status of Physical condition of the soil</t>
  </si>
  <si>
    <t>Acidic Sulphate (AS)</t>
  </si>
  <si>
    <t>Strongly Acidic (SrAc)</t>
  </si>
  <si>
    <t>Highly Acidic (HAc)</t>
  </si>
  <si>
    <t>Moderately Acidic (MAc)</t>
  </si>
  <si>
    <t>Slighly Acidic (SlAc)</t>
  </si>
  <si>
    <t>Neutral (N)</t>
  </si>
  <si>
    <t>Moderately Alkaline (MAI)</t>
  </si>
  <si>
    <t>Strongly Alkaline (SIAI)</t>
  </si>
  <si>
    <t>Soil Texture</t>
  </si>
  <si>
    <t>% of Clay Soil</t>
  </si>
  <si>
    <t>C3, W3,A3,S4</t>
  </si>
  <si>
    <t>% of Fine Soil</t>
  </si>
  <si>
    <t>% of Coarse loamy</t>
  </si>
  <si>
    <t>Soil Water Permeability</t>
  </si>
  <si>
    <t>Low, Moderate, high</t>
  </si>
  <si>
    <t>High</t>
  </si>
  <si>
    <t>Moderate</t>
  </si>
  <si>
    <t>Soil moisture and ET</t>
  </si>
  <si>
    <t>Volumetric Soil Moisture</t>
  </si>
  <si>
    <t>A3</t>
  </si>
  <si>
    <t>Estimated Soil Moisture</t>
  </si>
  <si>
    <t>ET Losses</t>
  </si>
  <si>
    <t>A4</t>
  </si>
  <si>
    <t>Means of Water Extraction</t>
  </si>
  <si>
    <t>Gravity</t>
  </si>
  <si>
    <t>Lifting</t>
  </si>
  <si>
    <t>W2</t>
  </si>
  <si>
    <t>Irrigation Methods</t>
  </si>
  <si>
    <t>Wild Flooding</t>
  </si>
  <si>
    <t>Control Flooding</t>
  </si>
  <si>
    <t>Livestock</t>
  </si>
  <si>
    <t>Cattle Population</t>
  </si>
  <si>
    <t>W1,S4</t>
  </si>
  <si>
    <t>Sheep Population</t>
  </si>
  <si>
    <t>C1,S2,S4</t>
  </si>
  <si>
    <t>Goat Population</t>
  </si>
  <si>
    <t>A3,A4,S4</t>
  </si>
  <si>
    <t>Poultry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</si>
</sst>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b/>
      <sz val="12"/>
      <color rgb="FF000000"/>
      <name val="Cambria"/>
    </font>
    <font>
      <b/>
      <sz val="12"/>
      <color theme="1"/>
      <name val="Cambria"/>
    </font>
    <font>
      <sz val="10"/>
      <name val="Arial"/>
    </font>
    <font>
      <b/>
      <sz val="12"/>
      <name val="Cambria"/>
    </font>
    <font>
      <sz val="12"/>
      <color theme="1"/>
      <name val="Cambria"/>
    </font>
    <font>
      <b/>
      <sz val="12"/>
      <color rgb="FFFF0000"/>
      <name val="Cambria"/>
    </font>
    <font>
      <sz val="12"/>
      <color rgb="FF000000"/>
      <name val="Cambria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  <fill>
      <patternFill patternType="solid">
        <fgColor rgb="FFCFE2F3"/>
        <bgColor rgb="FFCFE2F3"/>
      </patternFill>
    </fill>
    <fill>
      <patternFill patternType="solid">
        <fgColor rgb="FFFFE599"/>
        <bgColor rgb="FFFFE59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2" fontId="2" fillId="3" borderId="1" xfId="0" applyNumberFormat="1" applyFont="1" applyFill="1" applyBorder="1" applyAlignment="1">
      <alignment horizontal="right" wrapText="1"/>
    </xf>
    <xf numFmtId="0" fontId="0" fillId="0" borderId="0" xfId="0" applyFont="1" applyAlignment="1"/>
    <xf numFmtId="0" fontId="3" fillId="0" borderId="5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" fontId="4" fillId="3" borderId="6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right" vertical="center" wrapText="1"/>
    </xf>
    <xf numFmtId="1" fontId="4" fillId="3" borderId="6" xfId="0" applyNumberFormat="1" applyFont="1" applyFill="1" applyBorder="1" applyAlignment="1">
      <alignment horizontal="right" vertical="center" wrapText="1"/>
    </xf>
    <xf numFmtId="1" fontId="5" fillId="0" borderId="0" xfId="0" applyNumberFormat="1" applyFont="1" applyAlignment="1">
      <alignment horizontal="right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vertical="center" wrapText="1"/>
    </xf>
    <xf numFmtId="1" fontId="2" fillId="3" borderId="6" xfId="0" applyNumberFormat="1" applyFont="1" applyFill="1" applyBorder="1" applyAlignment="1">
      <alignment horizontal="right" vertical="center" wrapText="1"/>
    </xf>
    <xf numFmtId="2" fontId="7" fillId="4" borderId="6" xfId="0" applyNumberFormat="1" applyFont="1" applyFill="1" applyBorder="1" applyAlignment="1">
      <alignment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9" fontId="5" fillId="0" borderId="6" xfId="0" applyNumberFormat="1" applyFont="1" applyBorder="1" applyAlignment="1">
      <alignment horizontal="right" vertical="center" wrapText="1"/>
    </xf>
    <xf numFmtId="9" fontId="2" fillId="3" borderId="6" xfId="0" applyNumberFormat="1" applyFont="1" applyFill="1" applyBorder="1" applyAlignment="1">
      <alignment horizontal="right" vertical="center" wrapText="1"/>
    </xf>
    <xf numFmtId="9" fontId="5" fillId="0" borderId="0" xfId="0" applyNumberFormat="1" applyFont="1" applyAlignment="1">
      <alignment horizontal="right" vertical="center" wrapText="1"/>
    </xf>
    <xf numFmtId="0" fontId="7" fillId="4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right" vertical="center" wrapText="1"/>
    </xf>
    <xf numFmtId="2" fontId="5" fillId="0" borderId="0" xfId="0" applyNumberFormat="1" applyFont="1" applyAlignment="1">
      <alignment horizontal="right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1" fontId="6" fillId="3" borderId="6" xfId="0" applyNumberFormat="1" applyFont="1" applyFill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vertical="center" wrapText="1"/>
    </xf>
    <xf numFmtId="1" fontId="5" fillId="5" borderId="6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1" fontId="7" fillId="5" borderId="6" xfId="0" applyNumberFormat="1" applyFont="1" applyFill="1" applyBorder="1" applyAlignment="1">
      <alignment horizontal="center" vertical="center" wrapText="1"/>
    </xf>
    <xf numFmtId="1" fontId="7" fillId="5" borderId="6" xfId="0" applyNumberFormat="1" applyFont="1" applyFill="1" applyBorder="1" applyAlignment="1">
      <alignment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0" fontId="7" fillId="5" borderId="6" xfId="0" applyFont="1" applyFill="1" applyBorder="1" applyAlignment="1">
      <alignment vertical="center" wrapText="1"/>
    </xf>
    <xf numFmtId="1" fontId="5" fillId="2" borderId="6" xfId="0" applyNumberFormat="1" applyFont="1" applyFill="1" applyBorder="1" applyAlignment="1">
      <alignment horizontal="right" vertical="center" wrapText="1"/>
    </xf>
    <xf numFmtId="1" fontId="5" fillId="2" borderId="0" xfId="0" applyNumberFormat="1" applyFont="1" applyFill="1" applyAlignment="1">
      <alignment horizontal="right" vertical="center" wrapText="1"/>
    </xf>
    <xf numFmtId="0" fontId="5" fillId="5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Alignment="1">
      <alignment horizontal="right" vertical="center" wrapText="1"/>
    </xf>
    <xf numFmtId="3" fontId="5" fillId="5" borderId="6" xfId="0" applyNumberFormat="1" applyFont="1" applyFill="1" applyBorder="1" applyAlignment="1">
      <alignment horizontal="center" vertical="center" wrapText="1"/>
    </xf>
    <xf numFmtId="9" fontId="7" fillId="5" borderId="6" xfId="0" applyNumberFormat="1" applyFont="1" applyFill="1" applyBorder="1" applyAlignment="1">
      <alignment vertical="center" wrapText="1"/>
    </xf>
    <xf numFmtId="9" fontId="7" fillId="2" borderId="6" xfId="0" applyNumberFormat="1" applyFont="1" applyFill="1" applyBorder="1" applyAlignment="1">
      <alignment horizontal="center" vertical="center" wrapText="1"/>
    </xf>
    <xf numFmtId="9" fontId="5" fillId="6" borderId="6" xfId="0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1" fontId="5" fillId="6" borderId="6" xfId="0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vertical="center" wrapText="1"/>
    </xf>
    <xf numFmtId="0" fontId="5" fillId="6" borderId="6" xfId="0" applyFont="1" applyFill="1" applyBorder="1" applyAlignment="1">
      <alignment vertical="center" wrapText="1"/>
    </xf>
    <xf numFmtId="4" fontId="5" fillId="0" borderId="6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0" fontId="7" fillId="6" borderId="6" xfId="0" applyFont="1" applyFill="1" applyBorder="1" applyAlignment="1">
      <alignment vertical="center" wrapText="1"/>
    </xf>
    <xf numFmtId="4" fontId="2" fillId="0" borderId="6" xfId="0" applyNumberFormat="1" applyFont="1" applyBorder="1" applyAlignment="1">
      <alignment horizontal="right" vertical="center" wrapText="1"/>
    </xf>
    <xf numFmtId="3" fontId="7" fillId="6" borderId="6" xfId="0" applyNumberFormat="1" applyFont="1" applyFill="1" applyBorder="1" applyAlignment="1">
      <alignment horizontal="center" vertical="center" wrapText="1"/>
    </xf>
    <xf numFmtId="9" fontId="5" fillId="6" borderId="6" xfId="0" applyNumberFormat="1" applyFont="1" applyFill="1" applyBorder="1" applyAlignment="1">
      <alignment vertical="center" wrapText="1"/>
    </xf>
    <xf numFmtId="9" fontId="5" fillId="2" borderId="6" xfId="0" applyNumberFormat="1" applyFont="1" applyFill="1" applyBorder="1" applyAlignment="1">
      <alignment horizontal="center" vertical="center" wrapText="1"/>
    </xf>
    <xf numFmtId="3" fontId="5" fillId="6" borderId="6" xfId="0" applyNumberFormat="1" applyFont="1" applyFill="1" applyBorder="1" applyAlignment="1">
      <alignment horizontal="center" vertical="center" wrapText="1"/>
    </xf>
    <xf numFmtId="9" fontId="6" fillId="6" borderId="6" xfId="0" applyNumberFormat="1" applyFont="1" applyFill="1" applyBorder="1" applyAlignment="1">
      <alignment vertical="center" wrapText="1"/>
    </xf>
    <xf numFmtId="9" fontId="5" fillId="2" borderId="6" xfId="0" applyNumberFormat="1" applyFont="1" applyFill="1" applyBorder="1" applyAlignment="1">
      <alignment vertical="center" wrapText="1"/>
    </xf>
    <xf numFmtId="9" fontId="7" fillId="6" borderId="6" xfId="0" applyNumberFormat="1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right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1" fontId="5" fillId="6" borderId="6" xfId="0" applyNumberFormat="1" applyFont="1" applyFill="1" applyBorder="1" applyAlignment="1">
      <alignment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6">
    <tabColor rgb="FFFF0000"/>
    <outlinePr summaryBelow="0" summaryRight="0"/>
  </sheetPr>
  <dimension ref="A1:Q1003"/>
  <sheetViews>
    <sheetView tabSelected="1" workbookViewId="0">
      <selection sqref="A1:A2"/>
    </sheetView>
  </sheetViews>
  <sheetFormatPr defaultColWidth="14.44140625" defaultRowHeight="15" customHeight="1"/>
  <cols>
    <col min="1" max="1" width="14.44140625" style="7"/>
    <col min="2" max="2" width="50.5546875" style="7" customWidth="1"/>
    <col min="3" max="4" width="16.5546875" style="7" customWidth="1"/>
    <col min="5" max="17" width="11.88671875" style="7" customWidth="1"/>
    <col min="18" max="16384" width="14.44140625" style="7"/>
  </cols>
  <sheetData>
    <row r="1" spans="1:17" ht="15.7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/>
      <c r="H1" s="4"/>
      <c r="I1" s="4"/>
      <c r="J1" s="4"/>
      <c r="K1" s="4"/>
      <c r="L1" s="4"/>
      <c r="M1" s="4"/>
      <c r="N1" s="4"/>
      <c r="O1" s="5"/>
      <c r="P1" s="6" t="s">
        <v>6</v>
      </c>
      <c r="Q1" s="2"/>
    </row>
    <row r="2" spans="1:17" ht="47.25" customHeight="1">
      <c r="A2" s="8"/>
      <c r="B2" s="8"/>
      <c r="C2" s="8"/>
      <c r="D2" s="8"/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  <c r="K2" s="9" t="s">
        <v>13</v>
      </c>
      <c r="L2" s="9" t="s">
        <v>14</v>
      </c>
      <c r="M2" s="9" t="s">
        <v>15</v>
      </c>
      <c r="N2" s="9" t="s">
        <v>16</v>
      </c>
      <c r="O2" s="9" t="s">
        <v>17</v>
      </c>
      <c r="P2" s="8"/>
      <c r="Q2" s="10"/>
    </row>
    <row r="3" spans="1:17" ht="15.75" customHeight="1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1">
        <v>15</v>
      </c>
      <c r="P3" s="12">
        <v>69</v>
      </c>
      <c r="Q3" s="13"/>
    </row>
    <row r="4" spans="1:17" ht="15.75" customHeight="1">
      <c r="A4" s="14"/>
      <c r="B4" s="15" t="s">
        <v>18</v>
      </c>
      <c r="C4" s="16"/>
      <c r="D4" s="16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  <c r="Q4" s="19"/>
    </row>
    <row r="5" spans="1:17" ht="15.75" customHeight="1">
      <c r="A5" s="20">
        <v>1</v>
      </c>
      <c r="B5" s="21" t="s">
        <v>19</v>
      </c>
      <c r="C5" s="16" t="s">
        <v>20</v>
      </c>
      <c r="D5" s="16" t="s">
        <v>21</v>
      </c>
      <c r="E5" s="17">
        <v>1204</v>
      </c>
      <c r="F5" s="17">
        <v>330</v>
      </c>
      <c r="G5" s="17">
        <v>890</v>
      </c>
      <c r="H5" s="17">
        <v>1088</v>
      </c>
      <c r="I5" s="17">
        <v>3987</v>
      </c>
      <c r="J5" s="17">
        <v>1563</v>
      </c>
      <c r="K5" s="17">
        <v>327</v>
      </c>
      <c r="L5" s="17">
        <v>1808</v>
      </c>
      <c r="M5" s="17">
        <v>698</v>
      </c>
      <c r="N5" s="17">
        <v>1267</v>
      </c>
      <c r="O5" s="17">
        <v>595</v>
      </c>
      <c r="P5" s="22">
        <f t="shared" ref="P5:P15" si="0">SUM(E5:O5)</f>
        <v>13757</v>
      </c>
      <c r="Q5" s="19"/>
    </row>
    <row r="6" spans="1:17" ht="15.75" customHeight="1">
      <c r="A6" s="20">
        <v>2</v>
      </c>
      <c r="B6" s="21" t="s">
        <v>22</v>
      </c>
      <c r="C6" s="16" t="s">
        <v>23</v>
      </c>
      <c r="D6" s="16" t="s">
        <v>24</v>
      </c>
      <c r="E6" s="17">
        <v>1825</v>
      </c>
      <c r="F6" s="17">
        <v>756</v>
      </c>
      <c r="G6" s="17">
        <v>1356</v>
      </c>
      <c r="H6" s="17">
        <v>3384</v>
      </c>
      <c r="I6" s="17">
        <v>6453</v>
      </c>
      <c r="J6" s="17">
        <v>2043</v>
      </c>
      <c r="K6" s="17">
        <v>1778</v>
      </c>
      <c r="L6" s="17">
        <v>4086</v>
      </c>
      <c r="M6" s="17">
        <v>875</v>
      </c>
      <c r="N6" s="17">
        <v>3099</v>
      </c>
      <c r="O6" s="17">
        <v>1034</v>
      </c>
      <c r="P6" s="22">
        <f t="shared" si="0"/>
        <v>26689</v>
      </c>
      <c r="Q6" s="19"/>
    </row>
    <row r="7" spans="1:17" ht="15.75" customHeight="1">
      <c r="A7" s="20">
        <v>3</v>
      </c>
      <c r="B7" s="21" t="s">
        <v>25</v>
      </c>
      <c r="C7" s="16" t="s">
        <v>23</v>
      </c>
      <c r="D7" s="16" t="s">
        <v>24</v>
      </c>
      <c r="E7" s="17">
        <v>1659</v>
      </c>
      <c r="F7" s="17">
        <v>774</v>
      </c>
      <c r="G7" s="17">
        <v>1267</v>
      </c>
      <c r="H7" s="17">
        <v>3282</v>
      </c>
      <c r="I7" s="17">
        <v>6300</v>
      </c>
      <c r="J7" s="17">
        <v>1839</v>
      </c>
      <c r="K7" s="17">
        <v>1782</v>
      </c>
      <c r="L7" s="17">
        <v>4136</v>
      </c>
      <c r="M7" s="17">
        <v>815</v>
      </c>
      <c r="N7" s="17">
        <v>2962</v>
      </c>
      <c r="O7" s="17">
        <v>954</v>
      </c>
      <c r="P7" s="22">
        <f t="shared" si="0"/>
        <v>25770</v>
      </c>
      <c r="Q7" s="19"/>
    </row>
    <row r="8" spans="1:17" ht="15.75" customHeight="1">
      <c r="A8" s="20">
        <v>4</v>
      </c>
      <c r="B8" s="21" t="s">
        <v>26</v>
      </c>
      <c r="C8" s="16" t="s">
        <v>23</v>
      </c>
      <c r="D8" s="16" t="s">
        <v>27</v>
      </c>
      <c r="E8" s="17">
        <v>3484</v>
      </c>
      <c r="F8" s="17">
        <v>1530</v>
      </c>
      <c r="G8" s="17">
        <v>2623</v>
      </c>
      <c r="H8" s="17">
        <v>6666</v>
      </c>
      <c r="I8" s="17">
        <v>12753</v>
      </c>
      <c r="J8" s="17">
        <v>3882</v>
      </c>
      <c r="K8" s="17">
        <v>3560</v>
      </c>
      <c r="L8" s="17">
        <v>8222</v>
      </c>
      <c r="M8" s="17">
        <v>1690</v>
      </c>
      <c r="N8" s="17">
        <v>6061</v>
      </c>
      <c r="O8" s="17">
        <v>1988</v>
      </c>
      <c r="P8" s="22">
        <f t="shared" si="0"/>
        <v>52459</v>
      </c>
      <c r="Q8" s="19"/>
    </row>
    <row r="9" spans="1:17" ht="15.75" customHeight="1">
      <c r="A9" s="20">
        <v>5</v>
      </c>
      <c r="B9" s="21" t="s">
        <v>28</v>
      </c>
      <c r="C9" s="16" t="s">
        <v>23</v>
      </c>
      <c r="D9" s="16" t="s">
        <v>27</v>
      </c>
      <c r="E9" s="17">
        <v>133</v>
      </c>
      <c r="F9" s="17">
        <v>516</v>
      </c>
      <c r="G9" s="17">
        <v>239</v>
      </c>
      <c r="H9" s="17">
        <v>41</v>
      </c>
      <c r="I9" s="17">
        <v>460</v>
      </c>
      <c r="J9" s="17">
        <v>45</v>
      </c>
      <c r="K9" s="17">
        <v>2</v>
      </c>
      <c r="L9" s="17">
        <v>18</v>
      </c>
      <c r="M9" s="17">
        <v>15</v>
      </c>
      <c r="N9" s="17">
        <v>67</v>
      </c>
      <c r="O9" s="17">
        <v>51</v>
      </c>
      <c r="P9" s="22">
        <f t="shared" si="0"/>
        <v>1587</v>
      </c>
      <c r="Q9" s="19"/>
    </row>
    <row r="10" spans="1:17" ht="15.75" customHeight="1">
      <c r="A10" s="20">
        <v>6</v>
      </c>
      <c r="B10" s="21" t="s">
        <v>29</v>
      </c>
      <c r="C10" s="16" t="s">
        <v>23</v>
      </c>
      <c r="D10" s="16" t="s">
        <v>27</v>
      </c>
      <c r="E10" s="17">
        <v>3305</v>
      </c>
      <c r="F10" s="17">
        <v>0</v>
      </c>
      <c r="G10" s="17">
        <v>1613</v>
      </c>
      <c r="H10" s="17">
        <v>5983</v>
      </c>
      <c r="I10" s="17">
        <v>11006</v>
      </c>
      <c r="J10" s="17">
        <v>3785</v>
      </c>
      <c r="K10" s="17">
        <v>3242</v>
      </c>
      <c r="L10" s="17">
        <v>7569</v>
      </c>
      <c r="M10" s="17">
        <v>1665</v>
      </c>
      <c r="N10" s="17">
        <v>5934</v>
      </c>
      <c r="O10" s="17">
        <v>1911</v>
      </c>
      <c r="P10" s="22">
        <f t="shared" si="0"/>
        <v>46013</v>
      </c>
      <c r="Q10" s="19"/>
    </row>
    <row r="11" spans="1:17" ht="15.75" customHeight="1">
      <c r="A11" s="20">
        <v>7</v>
      </c>
      <c r="B11" s="21" t="s">
        <v>30</v>
      </c>
      <c r="C11" s="16" t="s">
        <v>23</v>
      </c>
      <c r="D11" s="16" t="s">
        <v>31</v>
      </c>
      <c r="E11" s="17">
        <v>3438</v>
      </c>
      <c r="F11" s="17">
        <v>516</v>
      </c>
      <c r="G11" s="17">
        <v>1852</v>
      </c>
      <c r="H11" s="17">
        <v>6024</v>
      </c>
      <c r="I11" s="17">
        <v>11466</v>
      </c>
      <c r="J11" s="17">
        <v>3830</v>
      </c>
      <c r="K11" s="17">
        <v>3244</v>
      </c>
      <c r="L11" s="17">
        <v>7587</v>
      </c>
      <c r="M11" s="17">
        <v>1680</v>
      </c>
      <c r="N11" s="17">
        <v>6001</v>
      </c>
      <c r="O11" s="17">
        <v>1962</v>
      </c>
      <c r="P11" s="22">
        <f t="shared" si="0"/>
        <v>47600</v>
      </c>
      <c r="Q11" s="19"/>
    </row>
    <row r="12" spans="1:17" ht="15.75" customHeight="1">
      <c r="A12" s="20">
        <v>8</v>
      </c>
      <c r="B12" s="21" t="s">
        <v>32</v>
      </c>
      <c r="C12" s="16" t="s">
        <v>23</v>
      </c>
      <c r="D12" s="16" t="s">
        <v>24</v>
      </c>
      <c r="E12" s="17">
        <v>765</v>
      </c>
      <c r="F12" s="17">
        <v>359</v>
      </c>
      <c r="G12" s="17">
        <v>621</v>
      </c>
      <c r="H12" s="17">
        <v>765</v>
      </c>
      <c r="I12" s="17">
        <v>3254</v>
      </c>
      <c r="J12" s="17">
        <v>877</v>
      </c>
      <c r="K12" s="17">
        <v>765</v>
      </c>
      <c r="L12" s="17">
        <v>1972</v>
      </c>
      <c r="M12" s="17">
        <v>417</v>
      </c>
      <c r="N12" s="17">
        <v>1500</v>
      </c>
      <c r="O12" s="17">
        <v>464</v>
      </c>
      <c r="P12" s="22">
        <f t="shared" si="0"/>
        <v>11759</v>
      </c>
      <c r="Q12" s="19"/>
    </row>
    <row r="13" spans="1:17" ht="15.75" customHeight="1">
      <c r="A13" s="20">
        <v>9</v>
      </c>
      <c r="B13" s="21" t="s">
        <v>33</v>
      </c>
      <c r="C13" s="16" t="s">
        <v>23</v>
      </c>
      <c r="D13" s="16" t="s">
        <v>24</v>
      </c>
      <c r="E13" s="17">
        <v>268</v>
      </c>
      <c r="F13" s="17">
        <v>0</v>
      </c>
      <c r="G13" s="17">
        <v>50</v>
      </c>
      <c r="H13" s="17">
        <v>268</v>
      </c>
      <c r="I13" s="17">
        <v>1263</v>
      </c>
      <c r="J13" s="17">
        <v>527</v>
      </c>
      <c r="K13" s="17">
        <v>268</v>
      </c>
      <c r="L13" s="17">
        <v>1214</v>
      </c>
      <c r="M13" s="17">
        <v>150</v>
      </c>
      <c r="N13" s="17">
        <v>839</v>
      </c>
      <c r="O13" s="17">
        <v>219</v>
      </c>
      <c r="P13" s="22">
        <f t="shared" si="0"/>
        <v>5066</v>
      </c>
      <c r="Q13" s="19"/>
    </row>
    <row r="14" spans="1:17" ht="15.75" customHeight="1">
      <c r="A14" s="20">
        <v>10</v>
      </c>
      <c r="B14" s="21" t="s">
        <v>34</v>
      </c>
      <c r="C14" s="16" t="s">
        <v>23</v>
      </c>
      <c r="D14" s="16" t="s">
        <v>24</v>
      </c>
      <c r="E14" s="17">
        <v>38</v>
      </c>
      <c r="F14" s="17">
        <v>4</v>
      </c>
      <c r="G14" s="17">
        <v>32</v>
      </c>
      <c r="H14" s="17">
        <v>38</v>
      </c>
      <c r="I14" s="17">
        <v>250</v>
      </c>
      <c r="J14" s="17">
        <v>30</v>
      </c>
      <c r="K14" s="17">
        <v>38</v>
      </c>
      <c r="L14" s="17">
        <v>150</v>
      </c>
      <c r="M14" s="17">
        <v>14</v>
      </c>
      <c r="N14" s="17">
        <v>104</v>
      </c>
      <c r="O14" s="17">
        <v>20</v>
      </c>
      <c r="P14" s="22">
        <f t="shared" si="0"/>
        <v>718</v>
      </c>
      <c r="Q14" s="19"/>
    </row>
    <row r="15" spans="1:17" ht="15.75" customHeight="1">
      <c r="A15" s="20">
        <v>11</v>
      </c>
      <c r="B15" s="21" t="s">
        <v>35</v>
      </c>
      <c r="C15" s="16" t="s">
        <v>23</v>
      </c>
      <c r="D15" s="16" t="s">
        <v>24</v>
      </c>
      <c r="E15" s="17">
        <v>199</v>
      </c>
      <c r="F15" s="17">
        <v>1</v>
      </c>
      <c r="G15" s="17">
        <v>45</v>
      </c>
      <c r="H15" s="17">
        <v>199</v>
      </c>
      <c r="I15" s="17">
        <v>959</v>
      </c>
      <c r="J15" s="17">
        <v>378</v>
      </c>
      <c r="K15" s="17">
        <v>199</v>
      </c>
      <c r="L15" s="17">
        <v>895</v>
      </c>
      <c r="M15" s="17">
        <v>109</v>
      </c>
      <c r="N15" s="17">
        <v>619</v>
      </c>
      <c r="O15" s="17">
        <v>159</v>
      </c>
      <c r="P15" s="22">
        <f t="shared" si="0"/>
        <v>3762</v>
      </c>
      <c r="Q15" s="19"/>
    </row>
    <row r="16" spans="1:17" ht="15.75" customHeight="1">
      <c r="A16" s="20">
        <v>12</v>
      </c>
      <c r="B16" s="23" t="s">
        <v>36</v>
      </c>
      <c r="C16" s="24" t="s">
        <v>37</v>
      </c>
      <c r="D16" s="16" t="s">
        <v>24</v>
      </c>
      <c r="E16" s="25">
        <v>0.26</v>
      </c>
      <c r="F16" s="25">
        <v>3.0000000000000001E-3</v>
      </c>
      <c r="G16" s="25">
        <v>7.1999999999999995E-2</v>
      </c>
      <c r="H16" s="25">
        <v>0.26</v>
      </c>
      <c r="I16" s="25">
        <v>0.29499999999999998</v>
      </c>
      <c r="J16" s="25">
        <v>0.43099999999999999</v>
      </c>
      <c r="K16" s="25">
        <v>0.26</v>
      </c>
      <c r="L16" s="25">
        <v>0.45400000000000001</v>
      </c>
      <c r="M16" s="25">
        <v>0.26200000000000001</v>
      </c>
      <c r="N16" s="25">
        <v>0.41199999999999998</v>
      </c>
      <c r="O16" s="25">
        <v>0.34300000000000003</v>
      </c>
      <c r="P16" s="26">
        <f>AVERAGE(E16:O16)</f>
        <v>0.27745454545454545</v>
      </c>
      <c r="Q16" s="27"/>
    </row>
    <row r="17" spans="1:17" ht="20.25" customHeight="1">
      <c r="A17" s="20">
        <v>13</v>
      </c>
      <c r="B17" s="21" t="s">
        <v>38</v>
      </c>
      <c r="C17" s="16" t="s">
        <v>39</v>
      </c>
      <c r="D17" s="16" t="s">
        <v>24</v>
      </c>
      <c r="E17" s="17">
        <v>1414</v>
      </c>
      <c r="F17" s="17">
        <v>876</v>
      </c>
      <c r="G17" s="17">
        <v>989</v>
      </c>
      <c r="H17" s="17">
        <v>2810</v>
      </c>
      <c r="I17" s="17">
        <v>4962</v>
      </c>
      <c r="J17" s="17">
        <v>1392</v>
      </c>
      <c r="K17" s="17">
        <v>2011</v>
      </c>
      <c r="L17" s="17">
        <v>3949</v>
      </c>
      <c r="M17" s="17">
        <v>1073</v>
      </c>
      <c r="N17" s="17">
        <v>2925</v>
      </c>
      <c r="O17" s="17">
        <v>639</v>
      </c>
      <c r="P17" s="22">
        <f t="shared" ref="P17:P22" si="1">SUM(E17:O17)</f>
        <v>23040</v>
      </c>
      <c r="Q17" s="19"/>
    </row>
    <row r="18" spans="1:17" ht="21.75" customHeight="1">
      <c r="A18" s="20">
        <v>14</v>
      </c>
      <c r="B18" s="21" t="s">
        <v>40</v>
      </c>
      <c r="C18" s="16" t="s">
        <v>39</v>
      </c>
      <c r="D18" s="16" t="s">
        <v>24</v>
      </c>
      <c r="E18" s="17">
        <v>1118</v>
      </c>
      <c r="F18" s="17">
        <v>443</v>
      </c>
      <c r="G18" s="17">
        <v>752</v>
      </c>
      <c r="H18" s="17">
        <v>1996</v>
      </c>
      <c r="I18" s="17">
        <v>3708</v>
      </c>
      <c r="J18" s="17">
        <v>885</v>
      </c>
      <c r="K18" s="17">
        <v>1831</v>
      </c>
      <c r="L18" s="17">
        <v>2813</v>
      </c>
      <c r="M18" s="17">
        <v>751</v>
      </c>
      <c r="N18" s="17">
        <v>2036</v>
      </c>
      <c r="O18" s="17">
        <v>454</v>
      </c>
      <c r="P18" s="22">
        <f t="shared" si="1"/>
        <v>16787</v>
      </c>
      <c r="Q18" s="19"/>
    </row>
    <row r="19" spans="1:17" ht="15.75" customHeight="1">
      <c r="A19" s="20">
        <v>15</v>
      </c>
      <c r="B19" s="21" t="s">
        <v>41</v>
      </c>
      <c r="C19" s="16" t="s">
        <v>23</v>
      </c>
      <c r="D19" s="16" t="s">
        <v>42</v>
      </c>
      <c r="E19" s="17">
        <v>65</v>
      </c>
      <c r="F19" s="17">
        <v>34</v>
      </c>
      <c r="G19" s="17">
        <v>60</v>
      </c>
      <c r="H19" s="17">
        <v>65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22">
        <f t="shared" si="1"/>
        <v>224</v>
      </c>
      <c r="Q19" s="19"/>
    </row>
    <row r="20" spans="1:17" ht="15.75" customHeight="1">
      <c r="A20" s="20">
        <v>16</v>
      </c>
      <c r="B20" s="21" t="s">
        <v>43</v>
      </c>
      <c r="C20" s="16" t="s">
        <v>23</v>
      </c>
      <c r="D20" s="16" t="s">
        <v>42</v>
      </c>
      <c r="E20" s="17">
        <v>0</v>
      </c>
      <c r="F20" s="17">
        <v>0</v>
      </c>
      <c r="G20" s="17">
        <v>310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22">
        <f t="shared" si="1"/>
        <v>310</v>
      </c>
      <c r="Q20" s="19"/>
    </row>
    <row r="21" spans="1:17" ht="15.75" customHeight="1">
      <c r="A21" s="20">
        <v>17</v>
      </c>
      <c r="B21" s="21" t="s">
        <v>44</v>
      </c>
      <c r="C21" s="16" t="s">
        <v>23</v>
      </c>
      <c r="D21" s="16" t="s">
        <v>42</v>
      </c>
      <c r="E21" s="17">
        <v>0</v>
      </c>
      <c r="F21" s="17">
        <v>0</v>
      </c>
      <c r="G21" s="17">
        <v>250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22">
        <f t="shared" si="1"/>
        <v>250</v>
      </c>
      <c r="Q21" s="19"/>
    </row>
    <row r="22" spans="1:17" ht="15.75" customHeight="1">
      <c r="A22" s="20">
        <v>18</v>
      </c>
      <c r="B22" s="28" t="s">
        <v>45</v>
      </c>
      <c r="C22" s="29" t="s">
        <v>46</v>
      </c>
      <c r="D22" s="16" t="s">
        <v>47</v>
      </c>
      <c r="E22" s="30">
        <v>6.36</v>
      </c>
      <c r="F22" s="30">
        <v>1.95</v>
      </c>
      <c r="G22" s="30">
        <v>4.79</v>
      </c>
      <c r="H22" s="30">
        <v>12.17</v>
      </c>
      <c r="I22" s="30">
        <v>23.27</v>
      </c>
      <c r="J22" s="30">
        <v>0</v>
      </c>
      <c r="K22" s="30">
        <v>6.5</v>
      </c>
      <c r="L22" s="30">
        <v>15.01</v>
      </c>
      <c r="M22" s="30">
        <v>3.08</v>
      </c>
      <c r="N22" s="30">
        <v>11.06</v>
      </c>
      <c r="O22" s="30">
        <v>3.63</v>
      </c>
      <c r="P22" s="22">
        <f t="shared" si="1"/>
        <v>87.820000000000007</v>
      </c>
      <c r="Q22" s="31"/>
    </row>
    <row r="23" spans="1:17" ht="15.75" customHeight="1">
      <c r="A23" s="32"/>
      <c r="B23" s="33" t="s">
        <v>48</v>
      </c>
      <c r="C23" s="16"/>
      <c r="D23" s="16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8"/>
      <c r="Q23" s="19"/>
    </row>
    <row r="24" spans="1:17" ht="15.75" customHeight="1">
      <c r="A24" s="32">
        <v>1</v>
      </c>
      <c r="B24" s="34" t="s">
        <v>49</v>
      </c>
      <c r="C24" s="16" t="s">
        <v>50</v>
      </c>
      <c r="D24" s="16" t="s">
        <v>51</v>
      </c>
      <c r="E24" s="17">
        <v>1047</v>
      </c>
      <c r="F24" s="17">
        <v>1047</v>
      </c>
      <c r="G24" s="17">
        <v>1047</v>
      </c>
      <c r="H24" s="17">
        <v>1047</v>
      </c>
      <c r="I24" s="17">
        <v>1047</v>
      </c>
      <c r="J24" s="17">
        <v>1047</v>
      </c>
      <c r="K24" s="17">
        <v>1047</v>
      </c>
      <c r="L24" s="17">
        <v>1047</v>
      </c>
      <c r="M24" s="17">
        <v>1047</v>
      </c>
      <c r="N24" s="17">
        <v>1047</v>
      </c>
      <c r="O24" s="17">
        <v>1047</v>
      </c>
      <c r="P24" s="18">
        <v>1047</v>
      </c>
      <c r="Q24" s="19"/>
    </row>
    <row r="25" spans="1:17" ht="15.75" customHeight="1">
      <c r="A25" s="32">
        <v>2</v>
      </c>
      <c r="B25" s="34" t="s">
        <v>52</v>
      </c>
      <c r="C25" s="16" t="s">
        <v>53</v>
      </c>
      <c r="D25" s="16" t="s">
        <v>54</v>
      </c>
      <c r="E25" s="17" t="s">
        <v>55</v>
      </c>
      <c r="F25" s="17" t="s">
        <v>55</v>
      </c>
      <c r="G25" s="17" t="s">
        <v>55</v>
      </c>
      <c r="H25" s="17" t="s">
        <v>55</v>
      </c>
      <c r="I25" s="17" t="s">
        <v>55</v>
      </c>
      <c r="J25" s="17" t="s">
        <v>55</v>
      </c>
      <c r="K25" s="17" t="s">
        <v>55</v>
      </c>
      <c r="L25" s="17" t="s">
        <v>55</v>
      </c>
      <c r="M25" s="17" t="s">
        <v>55</v>
      </c>
      <c r="N25" s="17" t="s">
        <v>55</v>
      </c>
      <c r="O25" s="17" t="s">
        <v>55</v>
      </c>
      <c r="P25" s="18" t="s">
        <v>55</v>
      </c>
      <c r="Q25" s="19"/>
    </row>
    <row r="26" spans="1:17" ht="33.75" customHeight="1">
      <c r="A26" s="32">
        <v>3</v>
      </c>
      <c r="B26" s="34" t="s">
        <v>56</v>
      </c>
      <c r="C26" s="16" t="s">
        <v>57</v>
      </c>
      <c r="D26" s="16" t="s">
        <v>58</v>
      </c>
      <c r="E26" s="17" t="s">
        <v>59</v>
      </c>
      <c r="F26" s="17" t="s">
        <v>59</v>
      </c>
      <c r="G26" s="17" t="s">
        <v>59</v>
      </c>
      <c r="H26" s="17" t="s">
        <v>59</v>
      </c>
      <c r="I26" s="17" t="s">
        <v>59</v>
      </c>
      <c r="J26" s="17" t="s">
        <v>59</v>
      </c>
      <c r="K26" s="17" t="s">
        <v>59</v>
      </c>
      <c r="L26" s="17" t="s">
        <v>59</v>
      </c>
      <c r="M26" s="17" t="s">
        <v>59</v>
      </c>
      <c r="N26" s="17" t="s">
        <v>59</v>
      </c>
      <c r="O26" s="17" t="s">
        <v>59</v>
      </c>
      <c r="P26" s="18" t="s">
        <v>59</v>
      </c>
      <c r="Q26" s="19"/>
    </row>
    <row r="27" spans="1:17" ht="15.75" customHeight="1">
      <c r="A27" s="35"/>
      <c r="B27" s="36" t="s">
        <v>60</v>
      </c>
      <c r="C27" s="29"/>
      <c r="D27" s="16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18"/>
      <c r="Q27" s="31"/>
    </row>
    <row r="28" spans="1:17" ht="15.75" customHeight="1">
      <c r="A28" s="35"/>
      <c r="B28" s="37" t="s">
        <v>61</v>
      </c>
      <c r="C28" s="38"/>
      <c r="D28" s="39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18"/>
      <c r="Q28" s="27"/>
    </row>
    <row r="29" spans="1:17" ht="15.75" customHeight="1">
      <c r="A29" s="40">
        <v>1</v>
      </c>
      <c r="B29" s="41" t="s">
        <v>62</v>
      </c>
      <c r="C29" s="16" t="s">
        <v>63</v>
      </c>
      <c r="D29" s="16" t="s">
        <v>64</v>
      </c>
      <c r="E29" s="42">
        <v>0</v>
      </c>
      <c r="F29" s="42">
        <v>0</v>
      </c>
      <c r="G29" s="42">
        <v>4000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22">
        <f t="shared" ref="P29:P35" si="2">SUM(E29:O29)</f>
        <v>4000</v>
      </c>
      <c r="Q29" s="43"/>
    </row>
    <row r="30" spans="1:17" ht="15.75" customHeight="1">
      <c r="A30" s="40">
        <v>2</v>
      </c>
      <c r="B30" s="41" t="s">
        <v>65</v>
      </c>
      <c r="C30" s="16" t="s">
        <v>63</v>
      </c>
      <c r="D30" s="16" t="s">
        <v>64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22">
        <f t="shared" si="2"/>
        <v>0</v>
      </c>
      <c r="Q30" s="43"/>
    </row>
    <row r="31" spans="1:17" ht="15.75" customHeight="1">
      <c r="A31" s="40">
        <v>3</v>
      </c>
      <c r="B31" s="41" t="s">
        <v>66</v>
      </c>
      <c r="C31" s="16" t="s">
        <v>63</v>
      </c>
      <c r="D31" s="16" t="s">
        <v>64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22">
        <f t="shared" si="2"/>
        <v>0</v>
      </c>
      <c r="Q31" s="43"/>
    </row>
    <row r="32" spans="1:17" ht="15.75" customHeight="1">
      <c r="A32" s="40">
        <v>4</v>
      </c>
      <c r="B32" s="41" t="s">
        <v>67</v>
      </c>
      <c r="C32" s="16" t="s">
        <v>63</v>
      </c>
      <c r="D32" s="16" t="s">
        <v>68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22">
        <f t="shared" si="2"/>
        <v>0</v>
      </c>
      <c r="Q32" s="43"/>
    </row>
    <row r="33" spans="1:17" ht="15.75" customHeight="1">
      <c r="A33" s="40">
        <v>5</v>
      </c>
      <c r="B33" s="41" t="s">
        <v>69</v>
      </c>
      <c r="C33" s="16" t="s">
        <v>23</v>
      </c>
      <c r="D33" s="16" t="s">
        <v>70</v>
      </c>
      <c r="E33" s="42">
        <v>0</v>
      </c>
      <c r="F33" s="17">
        <v>0</v>
      </c>
      <c r="G33" s="17">
        <v>1</v>
      </c>
      <c r="H33" s="17">
        <v>0</v>
      </c>
      <c r="I33" s="17">
        <v>1</v>
      </c>
      <c r="J33" s="17">
        <v>0</v>
      </c>
      <c r="K33" s="17">
        <v>0</v>
      </c>
      <c r="L33" s="17">
        <v>0</v>
      </c>
      <c r="M33" s="17">
        <v>0</v>
      </c>
      <c r="N33" s="17">
        <v>1</v>
      </c>
      <c r="O33" s="17">
        <v>0</v>
      </c>
      <c r="P33" s="22">
        <f t="shared" si="2"/>
        <v>3</v>
      </c>
      <c r="Q33" s="19"/>
    </row>
    <row r="34" spans="1:17" ht="15.75" customHeight="1">
      <c r="A34" s="40">
        <v>6</v>
      </c>
      <c r="B34" s="41" t="s">
        <v>71</v>
      </c>
      <c r="C34" s="16" t="s">
        <v>23</v>
      </c>
      <c r="D34" s="16" t="s">
        <v>70</v>
      </c>
      <c r="E34" s="42">
        <v>3</v>
      </c>
      <c r="F34" s="17">
        <v>9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3</v>
      </c>
      <c r="N34" s="17">
        <v>0</v>
      </c>
      <c r="O34" s="17">
        <v>0</v>
      </c>
      <c r="P34" s="22">
        <f t="shared" si="2"/>
        <v>15</v>
      </c>
      <c r="Q34" s="19"/>
    </row>
    <row r="35" spans="1:17" ht="15.75" customHeight="1">
      <c r="A35" s="35">
        <v>7</v>
      </c>
      <c r="B35" s="44" t="s">
        <v>72</v>
      </c>
      <c r="C35" s="16" t="s">
        <v>23</v>
      </c>
      <c r="D35" s="16" t="s">
        <v>70</v>
      </c>
      <c r="E35" s="42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22">
        <f t="shared" si="2"/>
        <v>0</v>
      </c>
      <c r="Q35" s="46"/>
    </row>
    <row r="36" spans="1:17" ht="15.75" customHeight="1">
      <c r="A36" s="35"/>
      <c r="B36" s="37" t="s">
        <v>73</v>
      </c>
      <c r="C36" s="38"/>
      <c r="D36" s="39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18"/>
      <c r="Q36" s="31"/>
    </row>
    <row r="37" spans="1:17" ht="15.75" customHeight="1">
      <c r="A37" s="35">
        <v>8</v>
      </c>
      <c r="B37" s="47" t="s">
        <v>74</v>
      </c>
      <c r="C37" s="48" t="s">
        <v>20</v>
      </c>
      <c r="D37" s="16" t="s">
        <v>75</v>
      </c>
      <c r="E37" s="30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22">
        <f t="shared" ref="P37:P39" si="3">SUM(E37:O37)</f>
        <v>0</v>
      </c>
      <c r="Q37" s="50"/>
    </row>
    <row r="38" spans="1:17" ht="15.75" customHeight="1">
      <c r="A38" s="35">
        <v>9</v>
      </c>
      <c r="B38" s="47" t="s">
        <v>76</v>
      </c>
      <c r="C38" s="48" t="s">
        <v>20</v>
      </c>
      <c r="D38" s="16" t="s">
        <v>64</v>
      </c>
      <c r="E38" s="30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22">
        <f t="shared" si="3"/>
        <v>0</v>
      </c>
      <c r="Q38" s="50"/>
    </row>
    <row r="39" spans="1:17" ht="15.75" customHeight="1">
      <c r="A39" s="35">
        <v>10</v>
      </c>
      <c r="B39" s="47" t="s">
        <v>77</v>
      </c>
      <c r="C39" s="48" t="s">
        <v>20</v>
      </c>
      <c r="D39" s="16" t="s">
        <v>78</v>
      </c>
      <c r="E39" s="30">
        <v>14.27</v>
      </c>
      <c r="F39" s="30">
        <v>13.79</v>
      </c>
      <c r="G39" s="30">
        <v>109.6</v>
      </c>
      <c r="H39" s="30">
        <v>112.6</v>
      </c>
      <c r="I39" s="30">
        <v>138.02000000000001</v>
      </c>
      <c r="J39" s="30">
        <v>0</v>
      </c>
      <c r="K39" s="30">
        <v>92.36</v>
      </c>
      <c r="L39" s="30">
        <v>0</v>
      </c>
      <c r="M39" s="30">
        <v>0</v>
      </c>
      <c r="N39" s="30">
        <v>0</v>
      </c>
      <c r="O39" s="30">
        <v>0</v>
      </c>
      <c r="P39" s="22">
        <f t="shared" si="3"/>
        <v>480.64</v>
      </c>
      <c r="Q39" s="31"/>
    </row>
    <row r="40" spans="1:17" ht="15.75" customHeight="1">
      <c r="A40" s="35"/>
      <c r="B40" s="37" t="s">
        <v>79</v>
      </c>
      <c r="C40" s="38"/>
      <c r="D40" s="39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18"/>
      <c r="Q40" s="31"/>
    </row>
    <row r="41" spans="1:17" ht="15.75" customHeight="1">
      <c r="A41" s="35">
        <v>11</v>
      </c>
      <c r="B41" s="47" t="s">
        <v>80</v>
      </c>
      <c r="C41" s="29" t="s">
        <v>81</v>
      </c>
      <c r="D41" s="16" t="s">
        <v>82</v>
      </c>
      <c r="E41" s="17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22">
        <f t="shared" ref="P41:P42" si="4">SUM(E41:O41)</f>
        <v>0</v>
      </c>
      <c r="Q41" s="46"/>
    </row>
    <row r="42" spans="1:17" ht="15.75" customHeight="1">
      <c r="A42" s="35">
        <v>12</v>
      </c>
      <c r="B42" s="47" t="s">
        <v>83</v>
      </c>
      <c r="C42" s="29" t="s">
        <v>81</v>
      </c>
      <c r="D42" s="16" t="s">
        <v>82</v>
      </c>
      <c r="E42" s="17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22">
        <f t="shared" si="4"/>
        <v>0</v>
      </c>
      <c r="Q42" s="46"/>
    </row>
    <row r="43" spans="1:17" ht="15.75" customHeight="1">
      <c r="A43" s="35"/>
      <c r="B43" s="37" t="s">
        <v>84</v>
      </c>
      <c r="C43" s="29"/>
      <c r="D43" s="16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8"/>
      <c r="Q43" s="19"/>
    </row>
    <row r="44" spans="1:17" ht="15.75" customHeight="1">
      <c r="A44" s="35">
        <v>13</v>
      </c>
      <c r="B44" s="44" t="s">
        <v>85</v>
      </c>
      <c r="C44" s="29" t="s">
        <v>46</v>
      </c>
      <c r="D44" s="16" t="s">
        <v>86</v>
      </c>
      <c r="E44" s="30">
        <v>70.599999999999994</v>
      </c>
      <c r="F44" s="30">
        <v>1092.0999999999999</v>
      </c>
      <c r="G44" s="30">
        <v>102.3</v>
      </c>
      <c r="H44" s="30">
        <v>45.5</v>
      </c>
      <c r="I44" s="30">
        <v>184.5</v>
      </c>
      <c r="J44" s="30">
        <v>243.7</v>
      </c>
      <c r="K44" s="30">
        <v>15</v>
      </c>
      <c r="L44" s="30">
        <v>13.3</v>
      </c>
      <c r="M44" s="30">
        <v>90.7</v>
      </c>
      <c r="N44" s="30">
        <v>20.6</v>
      </c>
      <c r="O44" s="30">
        <v>23.7</v>
      </c>
      <c r="P44" s="22">
        <f t="shared" ref="P44:P46" si="5">SUM(E44:O44)</f>
        <v>1901.9999999999998</v>
      </c>
      <c r="Q44" s="31"/>
    </row>
    <row r="45" spans="1:17" ht="15.75" customHeight="1">
      <c r="A45" s="35">
        <v>14</v>
      </c>
      <c r="B45" s="44" t="s">
        <v>87</v>
      </c>
      <c r="C45" s="29" t="s">
        <v>46</v>
      </c>
      <c r="D45" s="16" t="s">
        <v>86</v>
      </c>
      <c r="E45" s="30">
        <v>53.9</v>
      </c>
      <c r="F45" s="30">
        <v>0</v>
      </c>
      <c r="G45" s="30">
        <v>10.6</v>
      </c>
      <c r="H45" s="30">
        <v>26.3</v>
      </c>
      <c r="I45" s="30">
        <v>42.4</v>
      </c>
      <c r="J45" s="30">
        <v>0.5</v>
      </c>
      <c r="K45" s="30">
        <v>5</v>
      </c>
      <c r="L45" s="30">
        <v>64.2</v>
      </c>
      <c r="M45" s="30">
        <v>8.3000000000000007</v>
      </c>
      <c r="N45" s="30">
        <v>26</v>
      </c>
      <c r="O45" s="30">
        <v>7.6</v>
      </c>
      <c r="P45" s="22">
        <f t="shared" si="5"/>
        <v>244.79999999999998</v>
      </c>
      <c r="Q45" s="31"/>
    </row>
    <row r="46" spans="1:17" ht="15.75" customHeight="1">
      <c r="A46" s="35">
        <v>15</v>
      </c>
      <c r="B46" s="44" t="s">
        <v>88</v>
      </c>
      <c r="C46" s="29" t="s">
        <v>46</v>
      </c>
      <c r="D46" s="16" t="s">
        <v>86</v>
      </c>
      <c r="E46" s="30">
        <v>156.6</v>
      </c>
      <c r="F46" s="30">
        <v>53.5</v>
      </c>
      <c r="G46" s="30">
        <v>108.3</v>
      </c>
      <c r="H46" s="30">
        <v>163.30000000000001</v>
      </c>
      <c r="I46" s="30">
        <v>625.4</v>
      </c>
      <c r="J46" s="30">
        <v>170.4</v>
      </c>
      <c r="K46" s="30">
        <v>50.3</v>
      </c>
      <c r="L46" s="30">
        <v>288.8</v>
      </c>
      <c r="M46" s="30">
        <v>79.7</v>
      </c>
      <c r="N46" s="30">
        <v>209.3</v>
      </c>
      <c r="O46" s="30">
        <v>94.4</v>
      </c>
      <c r="P46" s="22">
        <f t="shared" si="5"/>
        <v>2000</v>
      </c>
      <c r="Q46" s="31"/>
    </row>
    <row r="47" spans="1:17" ht="15.75" customHeight="1">
      <c r="A47" s="35"/>
      <c r="B47" s="37" t="s">
        <v>89</v>
      </c>
      <c r="C47" s="29"/>
      <c r="D47" s="16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18"/>
      <c r="Q47" s="31"/>
    </row>
    <row r="48" spans="1:17" ht="15.75" customHeight="1">
      <c r="A48" s="35">
        <v>16</v>
      </c>
      <c r="B48" s="44" t="s">
        <v>85</v>
      </c>
      <c r="C48" s="29" t="s">
        <v>46</v>
      </c>
      <c r="D48" s="16" t="s">
        <v>86</v>
      </c>
      <c r="E48" s="30">
        <v>53.5</v>
      </c>
      <c r="F48" s="30">
        <v>422.19</v>
      </c>
      <c r="G48" s="30">
        <v>13.74</v>
      </c>
      <c r="H48" s="30">
        <v>1.72</v>
      </c>
      <c r="I48" s="30">
        <v>52</v>
      </c>
      <c r="J48" s="30">
        <v>160.66</v>
      </c>
      <c r="K48" s="30">
        <v>6.27</v>
      </c>
      <c r="L48" s="30">
        <v>4.96</v>
      </c>
      <c r="M48" s="30">
        <v>64.459999999999994</v>
      </c>
      <c r="N48" s="30">
        <v>7.57</v>
      </c>
      <c r="O48" s="30">
        <v>0.75</v>
      </c>
      <c r="P48" s="22">
        <f t="shared" ref="P48:P50" si="6">SUM(E48:O48)</f>
        <v>787.82000000000016</v>
      </c>
      <c r="Q48" s="31"/>
    </row>
    <row r="49" spans="1:17" ht="15.75" customHeight="1">
      <c r="A49" s="35">
        <v>17</v>
      </c>
      <c r="B49" s="44" t="s">
        <v>87</v>
      </c>
      <c r="C49" s="29" t="s">
        <v>46</v>
      </c>
      <c r="D49" s="16" t="s">
        <v>86</v>
      </c>
      <c r="E49" s="30">
        <v>42.31</v>
      </c>
      <c r="F49" s="30">
        <v>0</v>
      </c>
      <c r="G49" s="30">
        <v>7.95</v>
      </c>
      <c r="H49" s="30">
        <v>19.72</v>
      </c>
      <c r="I49" s="30">
        <v>31.84</v>
      </c>
      <c r="J49" s="30">
        <v>0.4</v>
      </c>
      <c r="K49" s="30">
        <v>3.77</v>
      </c>
      <c r="L49" s="30">
        <v>48.13</v>
      </c>
      <c r="M49" s="30">
        <v>6.22</v>
      </c>
      <c r="N49" s="30">
        <v>19.52</v>
      </c>
      <c r="O49" s="30">
        <v>5.71</v>
      </c>
      <c r="P49" s="22">
        <f t="shared" si="6"/>
        <v>185.57000000000002</v>
      </c>
      <c r="Q49" s="31"/>
    </row>
    <row r="50" spans="1:17" ht="15.75" customHeight="1">
      <c r="A50" s="35">
        <v>18</v>
      </c>
      <c r="B50" s="44" t="s">
        <v>88</v>
      </c>
      <c r="C50" s="29" t="s">
        <v>46</v>
      </c>
      <c r="D50" s="16" t="s">
        <v>86</v>
      </c>
      <c r="E50" s="30">
        <v>42.62</v>
      </c>
      <c r="F50" s="30">
        <v>3.8</v>
      </c>
      <c r="G50" s="30">
        <v>8.57</v>
      </c>
      <c r="H50" s="30">
        <v>39.1</v>
      </c>
      <c r="I50" s="30">
        <v>152.47</v>
      </c>
      <c r="J50" s="30">
        <v>41.46</v>
      </c>
      <c r="K50" s="30">
        <v>9.99</v>
      </c>
      <c r="L50" s="30">
        <v>70.2</v>
      </c>
      <c r="M50" s="30">
        <v>19.59</v>
      </c>
      <c r="N50" s="30">
        <v>50.86</v>
      </c>
      <c r="O50" s="30">
        <v>19.93</v>
      </c>
      <c r="P50" s="22">
        <f t="shared" si="6"/>
        <v>458.59</v>
      </c>
      <c r="Q50" s="31"/>
    </row>
    <row r="51" spans="1:17" ht="15.75" customHeight="1">
      <c r="A51" s="35"/>
      <c r="B51" s="37" t="s">
        <v>90</v>
      </c>
      <c r="C51" s="29"/>
      <c r="D51" s="16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8"/>
      <c r="Q51" s="19"/>
    </row>
    <row r="52" spans="1:17" ht="15.75" customHeight="1">
      <c r="A52" s="35">
        <v>19</v>
      </c>
      <c r="B52" s="44" t="s">
        <v>91</v>
      </c>
      <c r="C52" s="29" t="s">
        <v>63</v>
      </c>
      <c r="D52" s="16" t="s">
        <v>92</v>
      </c>
      <c r="E52" s="17">
        <v>121785.3</v>
      </c>
      <c r="F52" s="17">
        <v>13416.6</v>
      </c>
      <c r="G52" s="17">
        <v>21706.258290000002</v>
      </c>
      <c r="H52" s="17">
        <v>30222.81</v>
      </c>
      <c r="I52" s="17">
        <v>11188.61</v>
      </c>
      <c r="J52" s="17">
        <v>13111.75678</v>
      </c>
      <c r="K52" s="17">
        <v>17724.28</v>
      </c>
      <c r="L52" s="17">
        <v>0</v>
      </c>
      <c r="M52" s="17">
        <v>18908.62</v>
      </c>
      <c r="N52" s="17">
        <v>32362.39</v>
      </c>
      <c r="O52" s="17">
        <v>18510.560000000001</v>
      </c>
      <c r="P52" s="22">
        <f t="shared" ref="P52:P54" si="7">SUM(E52:O52)</f>
        <v>298937.18506999995</v>
      </c>
      <c r="Q52" s="19"/>
    </row>
    <row r="53" spans="1:17" ht="15.75" customHeight="1">
      <c r="A53" s="35">
        <v>20</v>
      </c>
      <c r="B53" s="44" t="s">
        <v>93</v>
      </c>
      <c r="C53" s="29" t="s">
        <v>23</v>
      </c>
      <c r="D53" s="16" t="s">
        <v>94</v>
      </c>
      <c r="E53" s="17">
        <v>6</v>
      </c>
      <c r="F53" s="17">
        <v>34</v>
      </c>
      <c r="G53" s="17">
        <v>34</v>
      </c>
      <c r="H53" s="17">
        <v>21</v>
      </c>
      <c r="I53" s="17">
        <v>29</v>
      </c>
      <c r="J53" s="17">
        <v>14</v>
      </c>
      <c r="K53" s="17">
        <v>10</v>
      </c>
      <c r="L53" s="17">
        <v>0</v>
      </c>
      <c r="M53" s="17">
        <v>6</v>
      </c>
      <c r="N53" s="17">
        <v>10</v>
      </c>
      <c r="O53" s="17">
        <v>58</v>
      </c>
      <c r="P53" s="22">
        <f t="shared" si="7"/>
        <v>222</v>
      </c>
      <c r="Q53" s="19"/>
    </row>
    <row r="54" spans="1:17" ht="15.75" customHeight="1">
      <c r="A54" s="35">
        <v>21</v>
      </c>
      <c r="B54" s="44" t="s">
        <v>95</v>
      </c>
      <c r="C54" s="29" t="s">
        <v>23</v>
      </c>
      <c r="D54" s="16" t="s">
        <v>96</v>
      </c>
      <c r="E54" s="17">
        <v>23</v>
      </c>
      <c r="F54" s="17">
        <v>10</v>
      </c>
      <c r="G54" s="17">
        <v>12</v>
      </c>
      <c r="H54" s="17">
        <v>25</v>
      </c>
      <c r="I54" s="17">
        <v>12</v>
      </c>
      <c r="J54" s="17">
        <v>11</v>
      </c>
      <c r="K54" s="17">
        <v>18</v>
      </c>
      <c r="L54" s="17">
        <v>3</v>
      </c>
      <c r="M54" s="17">
        <v>10</v>
      </c>
      <c r="N54" s="17">
        <v>15</v>
      </c>
      <c r="O54" s="17">
        <v>11</v>
      </c>
      <c r="P54" s="22">
        <f t="shared" si="7"/>
        <v>150</v>
      </c>
      <c r="Q54" s="19"/>
    </row>
    <row r="55" spans="1:17" ht="15.75" customHeight="1">
      <c r="A55" s="35"/>
      <c r="B55" s="37" t="s">
        <v>97</v>
      </c>
      <c r="C55" s="29"/>
      <c r="D55" s="16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18"/>
      <c r="Q55" s="31"/>
    </row>
    <row r="56" spans="1:17" ht="15.75" customHeight="1">
      <c r="A56" s="35">
        <v>22</v>
      </c>
      <c r="B56" s="44" t="s">
        <v>98</v>
      </c>
      <c r="C56" s="29" t="s">
        <v>46</v>
      </c>
      <c r="D56" s="16" t="s">
        <v>94</v>
      </c>
      <c r="E56" s="30">
        <v>9.5399999999999991</v>
      </c>
      <c r="F56" s="30">
        <v>2.93</v>
      </c>
      <c r="G56" s="30">
        <v>7.18</v>
      </c>
      <c r="H56" s="30">
        <v>18.25</v>
      </c>
      <c r="I56" s="30">
        <v>34.909999999999997</v>
      </c>
      <c r="J56" s="30">
        <v>10.63</v>
      </c>
      <c r="K56" s="30">
        <v>9.75</v>
      </c>
      <c r="L56" s="30">
        <v>22.51</v>
      </c>
      <c r="M56" s="30">
        <v>4.63</v>
      </c>
      <c r="N56" s="30">
        <v>16.59</v>
      </c>
      <c r="O56" s="30">
        <v>5.44</v>
      </c>
      <c r="P56" s="22">
        <f t="shared" ref="P56:P58" si="8">SUM(E56:O56)</f>
        <v>142.35999999999999</v>
      </c>
      <c r="Q56" s="31"/>
    </row>
    <row r="57" spans="1:17" ht="15.75" customHeight="1">
      <c r="A57" s="35">
        <v>23</v>
      </c>
      <c r="B57" s="44" t="s">
        <v>99</v>
      </c>
      <c r="C57" s="29" t="s">
        <v>46</v>
      </c>
      <c r="D57" s="16" t="s">
        <v>94</v>
      </c>
      <c r="E57" s="30">
        <v>13.66</v>
      </c>
      <c r="F57" s="30">
        <v>4.1500000000000004</v>
      </c>
      <c r="G57" s="30">
        <v>2.25</v>
      </c>
      <c r="H57" s="30">
        <v>12.11</v>
      </c>
      <c r="I57" s="30">
        <v>24.35</v>
      </c>
      <c r="J57" s="30">
        <v>13.14</v>
      </c>
      <c r="K57" s="30">
        <v>8.84</v>
      </c>
      <c r="L57" s="30">
        <v>0</v>
      </c>
      <c r="M57" s="30">
        <v>10.57</v>
      </c>
      <c r="N57" s="30">
        <v>0</v>
      </c>
      <c r="O57" s="30">
        <v>0</v>
      </c>
      <c r="P57" s="22">
        <f t="shared" si="8"/>
        <v>89.07</v>
      </c>
      <c r="Q57" s="31"/>
    </row>
    <row r="58" spans="1:17" ht="15.75" customHeight="1">
      <c r="A58" s="35">
        <v>24</v>
      </c>
      <c r="B58" s="44" t="s">
        <v>100</v>
      </c>
      <c r="C58" s="29" t="s">
        <v>46</v>
      </c>
      <c r="D58" s="16" t="s">
        <v>94</v>
      </c>
      <c r="E58" s="17">
        <v>524.82000000000005</v>
      </c>
      <c r="F58" s="17">
        <v>279.31</v>
      </c>
      <c r="G58" s="17">
        <v>419.41</v>
      </c>
      <c r="H58" s="17">
        <v>375.73</v>
      </c>
      <c r="I58" s="17">
        <v>388.95</v>
      </c>
      <c r="J58" s="17">
        <v>398.75</v>
      </c>
      <c r="K58" s="17">
        <v>289.33999999999997</v>
      </c>
      <c r="L58" s="17">
        <v>609.54999999999995</v>
      </c>
      <c r="M58" s="17">
        <v>0</v>
      </c>
      <c r="N58" s="17">
        <v>0</v>
      </c>
      <c r="O58" s="17">
        <v>0</v>
      </c>
      <c r="P58" s="22">
        <f t="shared" si="8"/>
        <v>3285.8600000000006</v>
      </c>
      <c r="Q58" s="19"/>
    </row>
    <row r="59" spans="1:17" ht="15.75" customHeight="1">
      <c r="A59" s="51">
        <v>25</v>
      </c>
      <c r="B59" s="52" t="s">
        <v>101</v>
      </c>
      <c r="C59" s="53" t="s">
        <v>37</v>
      </c>
      <c r="D59" s="53" t="s">
        <v>58</v>
      </c>
      <c r="E59" s="25">
        <v>0.65</v>
      </c>
      <c r="F59" s="25">
        <v>0.71</v>
      </c>
      <c r="G59" s="25">
        <v>0.55000000000000004</v>
      </c>
      <c r="H59" s="25">
        <v>0.8</v>
      </c>
      <c r="I59" s="25">
        <v>0</v>
      </c>
      <c r="J59" s="25">
        <v>0</v>
      </c>
      <c r="K59" s="25">
        <v>0</v>
      </c>
      <c r="L59" s="25">
        <v>0</v>
      </c>
      <c r="M59" s="25">
        <v>0.3</v>
      </c>
      <c r="N59" s="25">
        <v>0.9</v>
      </c>
      <c r="O59" s="25">
        <v>0.7</v>
      </c>
      <c r="P59" s="26">
        <f t="shared" ref="P59:P64" si="9">AVERAGE(E59:O59)</f>
        <v>0.41909090909090901</v>
      </c>
      <c r="Q59" s="27"/>
    </row>
    <row r="60" spans="1:17" ht="15.75" customHeight="1">
      <c r="A60" s="51">
        <v>26</v>
      </c>
      <c r="B60" s="52" t="s">
        <v>102</v>
      </c>
      <c r="C60" s="53" t="s">
        <v>37</v>
      </c>
      <c r="D60" s="53" t="s">
        <v>58</v>
      </c>
      <c r="E60" s="25">
        <v>0.89</v>
      </c>
      <c r="F60" s="25">
        <v>0.86</v>
      </c>
      <c r="G60" s="25">
        <v>0.79</v>
      </c>
      <c r="H60" s="25">
        <v>0.91</v>
      </c>
      <c r="I60" s="25">
        <v>0.93</v>
      </c>
      <c r="J60" s="25">
        <v>0.9</v>
      </c>
      <c r="K60" s="25">
        <v>0.91</v>
      </c>
      <c r="L60" s="25">
        <v>0.2</v>
      </c>
      <c r="M60" s="25">
        <v>0.89</v>
      </c>
      <c r="N60" s="25">
        <v>0.2</v>
      </c>
      <c r="O60" s="25">
        <v>0.2</v>
      </c>
      <c r="P60" s="26">
        <f t="shared" si="9"/>
        <v>0.69818181818181824</v>
      </c>
      <c r="Q60" s="27"/>
    </row>
    <row r="61" spans="1:17" ht="15.75" customHeight="1">
      <c r="A61" s="51">
        <v>27</v>
      </c>
      <c r="B61" s="52" t="s">
        <v>103</v>
      </c>
      <c r="C61" s="53" t="s">
        <v>37</v>
      </c>
      <c r="D61" s="53" t="s">
        <v>58</v>
      </c>
      <c r="E61" s="25">
        <v>0.28000000000000003</v>
      </c>
      <c r="F61" s="25">
        <v>0.63</v>
      </c>
      <c r="G61" s="25">
        <v>0.93</v>
      </c>
      <c r="H61" s="25">
        <v>0.48</v>
      </c>
      <c r="I61" s="25">
        <v>0.49</v>
      </c>
      <c r="J61" s="25">
        <v>0.4</v>
      </c>
      <c r="K61" s="25">
        <v>0.72</v>
      </c>
      <c r="L61" s="25">
        <v>0.5</v>
      </c>
      <c r="M61" s="25">
        <v>0.1</v>
      </c>
      <c r="N61" s="25">
        <v>0.1</v>
      </c>
      <c r="O61" s="25">
        <v>0.35</v>
      </c>
      <c r="P61" s="26">
        <f t="shared" si="9"/>
        <v>0.4527272727272727</v>
      </c>
      <c r="Q61" s="27"/>
    </row>
    <row r="62" spans="1:17" ht="15.75" customHeight="1">
      <c r="A62" s="51">
        <v>28</v>
      </c>
      <c r="B62" s="52" t="s">
        <v>104</v>
      </c>
      <c r="C62" s="53" t="s">
        <v>37</v>
      </c>
      <c r="D62" s="53" t="s">
        <v>92</v>
      </c>
      <c r="E62" s="25">
        <f t="shared" ref="E62:O64" si="10">100%-E59</f>
        <v>0.35</v>
      </c>
      <c r="F62" s="25">
        <f t="shared" si="10"/>
        <v>0.29000000000000004</v>
      </c>
      <c r="G62" s="25">
        <f t="shared" si="10"/>
        <v>0.44999999999999996</v>
      </c>
      <c r="H62" s="25">
        <f t="shared" si="10"/>
        <v>0.19999999999999996</v>
      </c>
      <c r="I62" s="25">
        <f t="shared" si="10"/>
        <v>1</v>
      </c>
      <c r="J62" s="25">
        <f t="shared" si="10"/>
        <v>1</v>
      </c>
      <c r="K62" s="25">
        <f t="shared" si="10"/>
        <v>1</v>
      </c>
      <c r="L62" s="25">
        <f t="shared" si="10"/>
        <v>1</v>
      </c>
      <c r="M62" s="25">
        <f t="shared" si="10"/>
        <v>0.7</v>
      </c>
      <c r="N62" s="25">
        <f t="shared" si="10"/>
        <v>9.9999999999999978E-2</v>
      </c>
      <c r="O62" s="25">
        <f t="shared" si="10"/>
        <v>0.30000000000000004</v>
      </c>
      <c r="P62" s="26">
        <f t="shared" si="9"/>
        <v>0.58090909090909093</v>
      </c>
      <c r="Q62" s="27"/>
    </row>
    <row r="63" spans="1:17" ht="15.75" customHeight="1">
      <c r="A63" s="51">
        <v>29</v>
      </c>
      <c r="B63" s="52" t="s">
        <v>105</v>
      </c>
      <c r="C63" s="53" t="s">
        <v>37</v>
      </c>
      <c r="D63" s="53" t="s">
        <v>92</v>
      </c>
      <c r="E63" s="25">
        <f t="shared" si="10"/>
        <v>0.10999999999999999</v>
      </c>
      <c r="F63" s="25">
        <f t="shared" si="10"/>
        <v>0.14000000000000001</v>
      </c>
      <c r="G63" s="25">
        <f t="shared" si="10"/>
        <v>0.20999999999999996</v>
      </c>
      <c r="H63" s="25">
        <f t="shared" si="10"/>
        <v>8.9999999999999969E-2</v>
      </c>
      <c r="I63" s="25">
        <f t="shared" si="10"/>
        <v>6.9999999999999951E-2</v>
      </c>
      <c r="J63" s="25">
        <f t="shared" si="10"/>
        <v>9.9999999999999978E-2</v>
      </c>
      <c r="K63" s="25">
        <f t="shared" si="10"/>
        <v>8.9999999999999969E-2</v>
      </c>
      <c r="L63" s="25">
        <f t="shared" si="10"/>
        <v>0.8</v>
      </c>
      <c r="M63" s="25">
        <f t="shared" si="10"/>
        <v>0.10999999999999999</v>
      </c>
      <c r="N63" s="25">
        <f t="shared" si="10"/>
        <v>0.8</v>
      </c>
      <c r="O63" s="25">
        <f t="shared" si="10"/>
        <v>0.8</v>
      </c>
      <c r="P63" s="26">
        <f t="shared" si="9"/>
        <v>0.30181818181818176</v>
      </c>
      <c r="Q63" s="27"/>
    </row>
    <row r="64" spans="1:17" ht="15.75" customHeight="1">
      <c r="A64" s="51">
        <v>30</v>
      </c>
      <c r="B64" s="52" t="s">
        <v>106</v>
      </c>
      <c r="C64" s="53" t="s">
        <v>37</v>
      </c>
      <c r="D64" s="53" t="s">
        <v>92</v>
      </c>
      <c r="E64" s="25">
        <f t="shared" si="10"/>
        <v>0.72</v>
      </c>
      <c r="F64" s="25">
        <f t="shared" si="10"/>
        <v>0.37</v>
      </c>
      <c r="G64" s="25">
        <f t="shared" si="10"/>
        <v>6.9999999999999951E-2</v>
      </c>
      <c r="H64" s="25">
        <f t="shared" si="10"/>
        <v>0.52</v>
      </c>
      <c r="I64" s="25">
        <f t="shared" si="10"/>
        <v>0.51</v>
      </c>
      <c r="J64" s="25">
        <f t="shared" si="10"/>
        <v>0.6</v>
      </c>
      <c r="K64" s="25">
        <f t="shared" si="10"/>
        <v>0.28000000000000003</v>
      </c>
      <c r="L64" s="25">
        <f t="shared" si="10"/>
        <v>0.5</v>
      </c>
      <c r="M64" s="25">
        <f t="shared" si="10"/>
        <v>0.9</v>
      </c>
      <c r="N64" s="25">
        <f t="shared" si="10"/>
        <v>0.9</v>
      </c>
      <c r="O64" s="25">
        <f t="shared" si="10"/>
        <v>0.65</v>
      </c>
      <c r="P64" s="26">
        <f t="shared" si="9"/>
        <v>0.54727272727272736</v>
      </c>
      <c r="Q64" s="27"/>
    </row>
    <row r="65" spans="1:17" ht="15.75" customHeight="1">
      <c r="A65" s="54"/>
      <c r="B65" s="55" t="s">
        <v>107</v>
      </c>
      <c r="C65" s="53"/>
      <c r="D65" s="53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18"/>
      <c r="Q65" s="27"/>
    </row>
    <row r="66" spans="1:17" ht="15.75" customHeight="1">
      <c r="A66" s="56"/>
      <c r="B66" s="57" t="s">
        <v>108</v>
      </c>
      <c r="C66" s="38"/>
      <c r="D66" s="39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18"/>
      <c r="Q66" s="27"/>
    </row>
    <row r="67" spans="1:17" ht="15.75" customHeight="1">
      <c r="A67" s="56">
        <v>1</v>
      </c>
      <c r="B67" s="58" t="s">
        <v>109</v>
      </c>
      <c r="C67" s="48" t="s">
        <v>20</v>
      </c>
      <c r="D67" s="16" t="s">
        <v>110</v>
      </c>
      <c r="E67" s="59">
        <v>32.450000000000003</v>
      </c>
      <c r="F67" s="59">
        <v>28</v>
      </c>
      <c r="G67" s="59">
        <v>0</v>
      </c>
      <c r="H67" s="59">
        <v>0</v>
      </c>
      <c r="I67" s="59">
        <v>325.89999999999998</v>
      </c>
      <c r="J67" s="59">
        <v>0</v>
      </c>
      <c r="K67" s="59">
        <v>5.76</v>
      </c>
      <c r="L67" s="59">
        <v>0</v>
      </c>
      <c r="M67" s="59">
        <v>0</v>
      </c>
      <c r="N67" s="59">
        <v>0</v>
      </c>
      <c r="O67" s="59">
        <v>0</v>
      </c>
      <c r="P67" s="22">
        <f t="shared" ref="P67:P76" si="11">SUM(E67:O67)</f>
        <v>392.10999999999996</v>
      </c>
      <c r="Q67" s="60"/>
    </row>
    <row r="68" spans="1:17" ht="15.75" customHeight="1">
      <c r="A68" s="56">
        <v>2</v>
      </c>
      <c r="B68" s="61" t="s">
        <v>111</v>
      </c>
      <c r="C68" s="48" t="s">
        <v>20</v>
      </c>
      <c r="D68" s="16" t="s">
        <v>110</v>
      </c>
      <c r="E68" s="59">
        <v>43.9</v>
      </c>
      <c r="F68" s="59">
        <v>40.85</v>
      </c>
      <c r="G68" s="59">
        <v>259.77999999999997</v>
      </c>
      <c r="H68" s="59">
        <v>119.14</v>
      </c>
      <c r="I68" s="59">
        <v>148.55000000000001</v>
      </c>
      <c r="J68" s="59">
        <v>54.54</v>
      </c>
      <c r="K68" s="59">
        <v>16.53</v>
      </c>
      <c r="L68" s="59">
        <v>18.420000000000002</v>
      </c>
      <c r="M68" s="59">
        <v>15.33</v>
      </c>
      <c r="N68" s="59">
        <v>31.68</v>
      </c>
      <c r="O68" s="59">
        <v>63.23</v>
      </c>
      <c r="P68" s="22">
        <f t="shared" si="11"/>
        <v>811.94999999999993</v>
      </c>
      <c r="Q68" s="60"/>
    </row>
    <row r="69" spans="1:17" ht="15.75" customHeight="1">
      <c r="A69" s="56">
        <v>3</v>
      </c>
      <c r="B69" s="61" t="s">
        <v>112</v>
      </c>
      <c r="C69" s="48" t="s">
        <v>20</v>
      </c>
      <c r="D69" s="16" t="s">
        <v>113</v>
      </c>
      <c r="E69" s="59">
        <v>112</v>
      </c>
      <c r="F69" s="59">
        <v>71.47</v>
      </c>
      <c r="G69" s="59">
        <v>13.13</v>
      </c>
      <c r="H69" s="59">
        <v>2.2000000000000002</v>
      </c>
      <c r="I69" s="59">
        <v>17.46</v>
      </c>
      <c r="J69" s="59">
        <v>595.23</v>
      </c>
      <c r="K69" s="59">
        <v>17.64</v>
      </c>
      <c r="L69" s="59">
        <v>17.100000000000001</v>
      </c>
      <c r="M69" s="59">
        <v>226.54</v>
      </c>
      <c r="N69" s="59">
        <v>23.24</v>
      </c>
      <c r="O69" s="59">
        <v>0</v>
      </c>
      <c r="P69" s="22">
        <f t="shared" si="11"/>
        <v>1096.01</v>
      </c>
      <c r="Q69" s="60"/>
    </row>
    <row r="70" spans="1:17" ht="15.75" customHeight="1">
      <c r="A70" s="56">
        <v>4</v>
      </c>
      <c r="B70" s="61" t="s">
        <v>114</v>
      </c>
      <c r="C70" s="48" t="s">
        <v>20</v>
      </c>
      <c r="D70" s="16" t="s">
        <v>115</v>
      </c>
      <c r="E70" s="59">
        <v>0</v>
      </c>
      <c r="F70" s="59">
        <v>0</v>
      </c>
      <c r="G70" s="59">
        <v>0</v>
      </c>
      <c r="H70" s="59">
        <v>0</v>
      </c>
      <c r="I70" s="59">
        <v>3.33</v>
      </c>
      <c r="J70" s="59">
        <v>0</v>
      </c>
      <c r="K70" s="59">
        <v>0</v>
      </c>
      <c r="L70" s="59">
        <v>11.06</v>
      </c>
      <c r="M70" s="59">
        <v>0.2</v>
      </c>
      <c r="N70" s="59">
        <v>0.53</v>
      </c>
      <c r="O70" s="59">
        <v>0</v>
      </c>
      <c r="P70" s="22">
        <f t="shared" si="11"/>
        <v>15.12</v>
      </c>
      <c r="Q70" s="60"/>
    </row>
    <row r="71" spans="1:17" ht="15.75" customHeight="1">
      <c r="A71" s="56">
        <v>5</v>
      </c>
      <c r="B71" s="61" t="s">
        <v>116</v>
      </c>
      <c r="C71" s="48" t="s">
        <v>20</v>
      </c>
      <c r="D71" s="16" t="s">
        <v>113</v>
      </c>
      <c r="E71" s="59">
        <v>0</v>
      </c>
      <c r="F71" s="59">
        <v>0</v>
      </c>
      <c r="G71" s="59">
        <v>0</v>
      </c>
      <c r="H71" s="59">
        <v>0</v>
      </c>
      <c r="I71" s="59">
        <v>0</v>
      </c>
      <c r="J71" s="59">
        <v>0</v>
      </c>
      <c r="K71" s="59">
        <v>0</v>
      </c>
      <c r="L71" s="59">
        <v>0</v>
      </c>
      <c r="M71" s="59">
        <v>0</v>
      </c>
      <c r="N71" s="59">
        <v>0.35</v>
      </c>
      <c r="O71" s="59">
        <v>0</v>
      </c>
      <c r="P71" s="22">
        <f t="shared" si="11"/>
        <v>0.35</v>
      </c>
      <c r="Q71" s="60"/>
    </row>
    <row r="72" spans="1:17" ht="15.75" customHeight="1">
      <c r="A72" s="56">
        <v>6</v>
      </c>
      <c r="B72" s="61" t="s">
        <v>117</v>
      </c>
      <c r="C72" s="48" t="s">
        <v>20</v>
      </c>
      <c r="D72" s="16" t="s">
        <v>118</v>
      </c>
      <c r="E72" s="59">
        <v>191.73</v>
      </c>
      <c r="F72" s="59">
        <v>0</v>
      </c>
      <c r="G72" s="59">
        <v>37.71</v>
      </c>
      <c r="H72" s="59">
        <v>93.56</v>
      </c>
      <c r="I72" s="59">
        <v>147.72999999999999</v>
      </c>
      <c r="J72" s="59">
        <v>1.92</v>
      </c>
      <c r="K72" s="59">
        <v>17.899999999999999</v>
      </c>
      <c r="L72" s="59">
        <v>217.33</v>
      </c>
      <c r="M72" s="59">
        <v>29.32</v>
      </c>
      <c r="N72" s="59">
        <v>91.76</v>
      </c>
      <c r="O72" s="59">
        <v>27.09</v>
      </c>
      <c r="P72" s="22">
        <f t="shared" si="11"/>
        <v>856.05000000000007</v>
      </c>
      <c r="Q72" s="60"/>
    </row>
    <row r="73" spans="1:17" ht="15.75" customHeight="1">
      <c r="A73" s="56">
        <v>7</v>
      </c>
      <c r="B73" s="61" t="s">
        <v>119</v>
      </c>
      <c r="C73" s="48" t="s">
        <v>20</v>
      </c>
      <c r="D73" s="16" t="s">
        <v>120</v>
      </c>
      <c r="E73" s="59">
        <v>0</v>
      </c>
      <c r="F73" s="59">
        <v>0</v>
      </c>
      <c r="G73" s="59">
        <v>172.58</v>
      </c>
      <c r="H73" s="59">
        <v>93.43</v>
      </c>
      <c r="I73" s="59">
        <v>980.83</v>
      </c>
      <c r="J73" s="59">
        <v>0</v>
      </c>
      <c r="K73" s="59">
        <v>28.75</v>
      </c>
      <c r="L73" s="59">
        <v>143.05000000000001</v>
      </c>
      <c r="M73" s="59">
        <v>12.67</v>
      </c>
      <c r="N73" s="59">
        <v>82.97</v>
      </c>
      <c r="O73" s="59">
        <v>99.75</v>
      </c>
      <c r="P73" s="22">
        <f t="shared" si="11"/>
        <v>1614.0300000000002</v>
      </c>
      <c r="Q73" s="60"/>
    </row>
    <row r="74" spans="1:17" ht="15.75" customHeight="1">
      <c r="A74" s="56">
        <v>8</v>
      </c>
      <c r="B74" s="61" t="s">
        <v>121</v>
      </c>
      <c r="C74" s="48" t="s">
        <v>20</v>
      </c>
      <c r="D74" s="16" t="s">
        <v>120</v>
      </c>
      <c r="E74" s="59">
        <v>56.68</v>
      </c>
      <c r="F74" s="59">
        <v>7.71</v>
      </c>
      <c r="G74" s="59">
        <v>138.85</v>
      </c>
      <c r="H74" s="59">
        <v>219.37</v>
      </c>
      <c r="I74" s="59">
        <v>1093.97</v>
      </c>
      <c r="J74" s="59">
        <v>14.55</v>
      </c>
      <c r="K74" s="59">
        <v>11.98</v>
      </c>
      <c r="L74" s="59">
        <v>307.70999999999998</v>
      </c>
      <c r="M74" s="59">
        <v>2.67</v>
      </c>
      <c r="N74" s="59">
        <v>199.33</v>
      </c>
      <c r="O74" s="59">
        <v>104.81</v>
      </c>
      <c r="P74" s="22">
        <f t="shared" si="11"/>
        <v>2157.63</v>
      </c>
      <c r="Q74" s="60"/>
    </row>
    <row r="75" spans="1:17" ht="15.75" customHeight="1">
      <c r="A75" s="56">
        <v>9</v>
      </c>
      <c r="B75" s="61" t="s">
        <v>122</v>
      </c>
      <c r="C75" s="48" t="s">
        <v>20</v>
      </c>
      <c r="D75" s="16" t="s">
        <v>120</v>
      </c>
      <c r="E75" s="59">
        <v>766.28</v>
      </c>
      <c r="F75" s="59">
        <v>264.60000000000002</v>
      </c>
      <c r="G75" s="59">
        <v>117.09</v>
      </c>
      <c r="H75" s="59">
        <v>447.72</v>
      </c>
      <c r="I75" s="59">
        <v>1131.3900000000001</v>
      </c>
      <c r="J75" s="59">
        <v>856.01</v>
      </c>
      <c r="K75" s="59">
        <v>136.01</v>
      </c>
      <c r="L75" s="59">
        <v>1022.35</v>
      </c>
      <c r="M75" s="59">
        <v>398.62</v>
      </c>
      <c r="N75" s="59">
        <v>784.77</v>
      </c>
      <c r="O75" s="59">
        <v>169.28</v>
      </c>
      <c r="P75" s="22">
        <f t="shared" si="11"/>
        <v>6094.12</v>
      </c>
      <c r="Q75" s="60"/>
    </row>
    <row r="76" spans="1:17" ht="15.75" customHeight="1">
      <c r="A76" s="56">
        <v>10</v>
      </c>
      <c r="B76" s="61" t="s">
        <v>123</v>
      </c>
      <c r="C76" s="48" t="s">
        <v>20</v>
      </c>
      <c r="D76" s="16" t="s">
        <v>124</v>
      </c>
      <c r="E76" s="59">
        <v>14.27</v>
      </c>
      <c r="F76" s="59">
        <v>13.79</v>
      </c>
      <c r="G76" s="59">
        <v>150.79</v>
      </c>
      <c r="H76" s="59">
        <v>112.6</v>
      </c>
      <c r="I76" s="59">
        <v>138.02000000000001</v>
      </c>
      <c r="J76" s="59">
        <v>40.58</v>
      </c>
      <c r="K76" s="62">
        <v>92.36</v>
      </c>
      <c r="L76" s="59">
        <v>71.06</v>
      </c>
      <c r="M76" s="59">
        <v>12.49</v>
      </c>
      <c r="N76" s="59">
        <v>51.97</v>
      </c>
      <c r="O76" s="59">
        <v>131.19</v>
      </c>
      <c r="P76" s="22">
        <f t="shared" si="11"/>
        <v>829.12000000000012</v>
      </c>
      <c r="Q76" s="60"/>
    </row>
    <row r="77" spans="1:17" ht="15.75" customHeight="1">
      <c r="A77" s="56"/>
      <c r="B77" s="57" t="s">
        <v>125</v>
      </c>
      <c r="C77" s="48"/>
      <c r="D77" s="16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18"/>
      <c r="Q77" s="60"/>
    </row>
    <row r="78" spans="1:17" ht="15.75" customHeight="1">
      <c r="A78" s="56">
        <v>11</v>
      </c>
      <c r="B78" s="58" t="s">
        <v>126</v>
      </c>
      <c r="C78" s="48" t="s">
        <v>20</v>
      </c>
      <c r="D78" s="16" t="s">
        <v>110</v>
      </c>
      <c r="E78" s="59">
        <v>12.98</v>
      </c>
      <c r="F78" s="59">
        <f>F67*0.8</f>
        <v>22.400000000000002</v>
      </c>
      <c r="G78" s="59">
        <v>0</v>
      </c>
      <c r="H78" s="59">
        <v>0</v>
      </c>
      <c r="I78" s="59">
        <v>130.36000000000001</v>
      </c>
      <c r="J78" s="59">
        <v>0</v>
      </c>
      <c r="K78" s="59">
        <v>2.2999999999999998</v>
      </c>
      <c r="L78" s="59">
        <v>0</v>
      </c>
      <c r="M78" s="59">
        <v>0</v>
      </c>
      <c r="N78" s="59">
        <v>0</v>
      </c>
      <c r="O78" s="59">
        <v>0</v>
      </c>
      <c r="P78" s="22">
        <f t="shared" ref="P78:P87" si="12">SUM(E78:O78)</f>
        <v>168.04000000000002</v>
      </c>
      <c r="Q78" s="60"/>
    </row>
    <row r="79" spans="1:17" ht="15.75" customHeight="1">
      <c r="A79" s="56">
        <v>12</v>
      </c>
      <c r="B79" s="61" t="s">
        <v>127</v>
      </c>
      <c r="C79" s="48" t="s">
        <v>20</v>
      </c>
      <c r="D79" s="16" t="s">
        <v>110</v>
      </c>
      <c r="E79" s="59">
        <v>21.95</v>
      </c>
      <c r="F79" s="59">
        <v>0</v>
      </c>
      <c r="G79" s="59">
        <v>23.9</v>
      </c>
      <c r="H79" s="59">
        <v>0</v>
      </c>
      <c r="I79" s="59">
        <v>0</v>
      </c>
      <c r="J79" s="59">
        <v>0</v>
      </c>
      <c r="K79" s="59">
        <v>0</v>
      </c>
      <c r="L79" s="59">
        <v>0</v>
      </c>
      <c r="M79" s="59">
        <v>0</v>
      </c>
      <c r="N79" s="59">
        <v>0</v>
      </c>
      <c r="O79" s="59">
        <v>0</v>
      </c>
      <c r="P79" s="22">
        <f t="shared" si="12"/>
        <v>45.849999999999994</v>
      </c>
      <c r="Q79" s="60"/>
    </row>
    <row r="80" spans="1:17" ht="15.75" customHeight="1">
      <c r="A80" s="56">
        <v>13</v>
      </c>
      <c r="B80" s="61" t="s">
        <v>128</v>
      </c>
      <c r="C80" s="48" t="s">
        <v>20</v>
      </c>
      <c r="D80" s="16" t="s">
        <v>113</v>
      </c>
      <c r="E80" s="59">
        <v>84</v>
      </c>
      <c r="F80" s="59">
        <v>53.6</v>
      </c>
      <c r="G80" s="59">
        <v>9.85</v>
      </c>
      <c r="H80" s="59">
        <v>1.65</v>
      </c>
      <c r="I80" s="59">
        <v>13.1</v>
      </c>
      <c r="J80" s="59">
        <v>446.42</v>
      </c>
      <c r="K80" s="59">
        <v>13.23</v>
      </c>
      <c r="L80" s="59">
        <v>12.83</v>
      </c>
      <c r="M80" s="59">
        <v>169.91</v>
      </c>
      <c r="N80" s="59">
        <v>17.43</v>
      </c>
      <c r="O80" s="59">
        <v>0</v>
      </c>
      <c r="P80" s="22">
        <f t="shared" si="12"/>
        <v>822.02</v>
      </c>
      <c r="Q80" s="60"/>
    </row>
    <row r="81" spans="1:17" ht="15.75" customHeight="1">
      <c r="A81" s="56">
        <v>14</v>
      </c>
      <c r="B81" s="61" t="s">
        <v>129</v>
      </c>
      <c r="C81" s="48" t="s">
        <v>20</v>
      </c>
      <c r="D81" s="16" t="s">
        <v>115</v>
      </c>
      <c r="E81" s="59">
        <v>0</v>
      </c>
      <c r="F81" s="59">
        <v>0</v>
      </c>
      <c r="G81" s="59">
        <v>0</v>
      </c>
      <c r="H81" s="59">
        <v>0</v>
      </c>
      <c r="I81" s="59">
        <v>2.5</v>
      </c>
      <c r="J81" s="59">
        <v>0</v>
      </c>
      <c r="K81" s="59">
        <v>0</v>
      </c>
      <c r="L81" s="59">
        <v>8.3000000000000007</v>
      </c>
      <c r="M81" s="59">
        <v>0.15</v>
      </c>
      <c r="N81" s="59">
        <v>0.4</v>
      </c>
      <c r="O81" s="59">
        <v>0</v>
      </c>
      <c r="P81" s="22">
        <f t="shared" si="12"/>
        <v>11.350000000000001</v>
      </c>
      <c r="Q81" s="60"/>
    </row>
    <row r="82" spans="1:17" ht="15.75" customHeight="1">
      <c r="A82" s="56">
        <v>15</v>
      </c>
      <c r="B82" s="61" t="s">
        <v>130</v>
      </c>
      <c r="C82" s="48" t="s">
        <v>20</v>
      </c>
      <c r="D82" s="16" t="s">
        <v>113</v>
      </c>
      <c r="E82" s="59">
        <v>0</v>
      </c>
      <c r="F82" s="59">
        <v>0</v>
      </c>
      <c r="G82" s="59">
        <v>0</v>
      </c>
      <c r="H82" s="59">
        <v>0</v>
      </c>
      <c r="I82" s="59">
        <v>0</v>
      </c>
      <c r="J82" s="59">
        <v>0</v>
      </c>
      <c r="K82" s="59">
        <v>0</v>
      </c>
      <c r="L82" s="59">
        <v>0</v>
      </c>
      <c r="M82" s="59">
        <v>0</v>
      </c>
      <c r="N82" s="59">
        <v>0.26</v>
      </c>
      <c r="O82" s="59">
        <v>0</v>
      </c>
      <c r="P82" s="22">
        <f t="shared" si="12"/>
        <v>0.26</v>
      </c>
      <c r="Q82" s="60"/>
    </row>
    <row r="83" spans="1:17" ht="15.75" customHeight="1">
      <c r="A83" s="56">
        <v>16</v>
      </c>
      <c r="B83" s="61" t="s">
        <v>131</v>
      </c>
      <c r="C83" s="48" t="s">
        <v>20</v>
      </c>
      <c r="D83" s="16" t="s">
        <v>118</v>
      </c>
      <c r="E83" s="59">
        <v>143.80000000000001</v>
      </c>
      <c r="F83" s="59">
        <v>0</v>
      </c>
      <c r="G83" s="59">
        <v>28.28</v>
      </c>
      <c r="H83" s="59">
        <v>70.17</v>
      </c>
      <c r="I83" s="59">
        <v>110.8</v>
      </c>
      <c r="J83" s="59">
        <v>1.44</v>
      </c>
      <c r="K83" s="59">
        <v>13.43</v>
      </c>
      <c r="L83" s="59">
        <v>163</v>
      </c>
      <c r="M83" s="59">
        <v>21.99</v>
      </c>
      <c r="N83" s="59">
        <v>68.819999999999993</v>
      </c>
      <c r="O83" s="59">
        <v>20.32</v>
      </c>
      <c r="P83" s="22">
        <f t="shared" si="12"/>
        <v>642.05000000000007</v>
      </c>
      <c r="Q83" s="60"/>
    </row>
    <row r="84" spans="1:17" ht="15.75" customHeight="1">
      <c r="A84" s="56">
        <v>17</v>
      </c>
      <c r="B84" s="61" t="s">
        <v>132</v>
      </c>
      <c r="C84" s="48" t="s">
        <v>20</v>
      </c>
      <c r="D84" s="16" t="s">
        <v>120</v>
      </c>
      <c r="E84" s="59">
        <v>0</v>
      </c>
      <c r="F84" s="59">
        <v>0</v>
      </c>
      <c r="G84" s="59">
        <v>12.39</v>
      </c>
      <c r="H84" s="59">
        <v>24.3</v>
      </c>
      <c r="I84" s="59">
        <v>245.21</v>
      </c>
      <c r="J84" s="59">
        <v>0</v>
      </c>
      <c r="K84" s="59">
        <v>7.19</v>
      </c>
      <c r="L84" s="59">
        <v>35.76</v>
      </c>
      <c r="M84" s="59">
        <v>3.17</v>
      </c>
      <c r="N84" s="59">
        <v>20.74</v>
      </c>
      <c r="O84" s="59">
        <v>24.94</v>
      </c>
      <c r="P84" s="22">
        <f t="shared" si="12"/>
        <v>373.7</v>
      </c>
      <c r="Q84" s="60"/>
    </row>
    <row r="85" spans="1:17" ht="15.75" customHeight="1">
      <c r="A85" s="56">
        <v>18</v>
      </c>
      <c r="B85" s="61" t="s">
        <v>133</v>
      </c>
      <c r="C85" s="48" t="s">
        <v>20</v>
      </c>
      <c r="D85" s="16" t="s">
        <v>120</v>
      </c>
      <c r="E85" s="59">
        <v>14.74</v>
      </c>
      <c r="F85" s="59">
        <v>0.54</v>
      </c>
      <c r="G85" s="59">
        <v>9.9700000000000006</v>
      </c>
      <c r="H85" s="59">
        <v>57.06</v>
      </c>
      <c r="I85" s="59">
        <v>273.49</v>
      </c>
      <c r="J85" s="59">
        <v>3.64</v>
      </c>
      <c r="K85" s="59">
        <v>3</v>
      </c>
      <c r="L85" s="59">
        <v>76.930000000000007</v>
      </c>
      <c r="M85" s="59">
        <v>0.67</v>
      </c>
      <c r="N85" s="59">
        <v>49.83</v>
      </c>
      <c r="O85" s="59">
        <v>26.2</v>
      </c>
      <c r="P85" s="22">
        <f t="shared" si="12"/>
        <v>516.07000000000005</v>
      </c>
      <c r="Q85" s="60"/>
    </row>
    <row r="86" spans="1:17" ht="15.75" customHeight="1">
      <c r="A86" s="56">
        <v>19</v>
      </c>
      <c r="B86" s="61" t="s">
        <v>134</v>
      </c>
      <c r="C86" s="48" t="s">
        <v>20</v>
      </c>
      <c r="D86" s="16" t="s">
        <v>120</v>
      </c>
      <c r="E86" s="59">
        <v>199.23</v>
      </c>
      <c r="F86" s="59">
        <v>18.399999999999999</v>
      </c>
      <c r="G86" s="59">
        <v>8.41</v>
      </c>
      <c r="H86" s="59">
        <v>116.47</v>
      </c>
      <c r="I86" s="59">
        <v>282.85000000000002</v>
      </c>
      <c r="J86" s="59">
        <v>214</v>
      </c>
      <c r="K86" s="59">
        <v>34</v>
      </c>
      <c r="L86" s="59">
        <v>255.59</v>
      </c>
      <c r="M86" s="59">
        <v>99.66</v>
      </c>
      <c r="N86" s="59">
        <v>196.19</v>
      </c>
      <c r="O86" s="59">
        <v>42.32</v>
      </c>
      <c r="P86" s="22">
        <f t="shared" si="12"/>
        <v>1467.1200000000001</v>
      </c>
      <c r="Q86" s="60"/>
    </row>
    <row r="87" spans="1:17" ht="15.75" customHeight="1">
      <c r="A87" s="56">
        <v>20</v>
      </c>
      <c r="B87" s="61" t="s">
        <v>135</v>
      </c>
      <c r="C87" s="48" t="s">
        <v>20</v>
      </c>
      <c r="D87" s="16" t="s">
        <v>124</v>
      </c>
      <c r="E87" s="59">
        <v>3.71</v>
      </c>
      <c r="F87" s="59">
        <v>1.38</v>
      </c>
      <c r="G87" s="59">
        <v>15.08</v>
      </c>
      <c r="H87" s="59">
        <v>11.26</v>
      </c>
      <c r="I87" s="59">
        <v>13.8</v>
      </c>
      <c r="J87" s="59">
        <v>4.0599999999999996</v>
      </c>
      <c r="K87" s="59">
        <v>9.24</v>
      </c>
      <c r="L87" s="59">
        <v>7.11</v>
      </c>
      <c r="M87" s="59">
        <v>1.25</v>
      </c>
      <c r="N87" s="59">
        <v>5.2</v>
      </c>
      <c r="O87" s="59">
        <v>13.12</v>
      </c>
      <c r="P87" s="22">
        <f t="shared" si="12"/>
        <v>85.210000000000022</v>
      </c>
      <c r="Q87" s="60"/>
    </row>
    <row r="88" spans="1:17" ht="15.75" customHeight="1">
      <c r="A88" s="56"/>
      <c r="B88" s="57" t="s">
        <v>136</v>
      </c>
      <c r="C88" s="38"/>
      <c r="D88" s="39"/>
      <c r="E88" s="59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18"/>
      <c r="Q88" s="27"/>
    </row>
    <row r="89" spans="1:17" ht="15.75" customHeight="1">
      <c r="A89" s="56">
        <v>21</v>
      </c>
      <c r="B89" s="58" t="s">
        <v>137</v>
      </c>
      <c r="C89" s="48" t="s">
        <v>20</v>
      </c>
      <c r="D89" s="16" t="s">
        <v>86</v>
      </c>
      <c r="E89" s="30">
        <f t="shared" ref="E89:O89" si="13">E67+E68+E69</f>
        <v>188.35</v>
      </c>
      <c r="F89" s="30">
        <f t="shared" si="13"/>
        <v>140.32</v>
      </c>
      <c r="G89" s="30">
        <f t="shared" si="13"/>
        <v>272.90999999999997</v>
      </c>
      <c r="H89" s="30">
        <f t="shared" si="13"/>
        <v>121.34</v>
      </c>
      <c r="I89" s="30">
        <f t="shared" si="13"/>
        <v>491.90999999999997</v>
      </c>
      <c r="J89" s="30">
        <f t="shared" si="13"/>
        <v>649.77</v>
      </c>
      <c r="K89" s="30">
        <f t="shared" si="13"/>
        <v>39.93</v>
      </c>
      <c r="L89" s="30">
        <f t="shared" si="13"/>
        <v>35.520000000000003</v>
      </c>
      <c r="M89" s="30">
        <f t="shared" si="13"/>
        <v>241.87</v>
      </c>
      <c r="N89" s="30">
        <f t="shared" si="13"/>
        <v>54.92</v>
      </c>
      <c r="O89" s="30">
        <f t="shared" si="13"/>
        <v>63.23</v>
      </c>
      <c r="P89" s="22">
        <f t="shared" ref="P89:P91" si="14">SUM(E89:O89)</f>
        <v>2300.0700000000002</v>
      </c>
      <c r="Q89" s="31"/>
    </row>
    <row r="90" spans="1:17" ht="15.75" customHeight="1">
      <c r="A90" s="56">
        <v>22</v>
      </c>
      <c r="B90" s="58" t="s">
        <v>138</v>
      </c>
      <c r="C90" s="48" t="s">
        <v>20</v>
      </c>
      <c r="D90" s="16" t="s">
        <v>86</v>
      </c>
      <c r="E90" s="30">
        <f t="shared" ref="E90:O90" si="15">E70+E71+E72</f>
        <v>191.73</v>
      </c>
      <c r="F90" s="30">
        <f t="shared" si="15"/>
        <v>0</v>
      </c>
      <c r="G90" s="30">
        <f t="shared" si="15"/>
        <v>37.71</v>
      </c>
      <c r="H90" s="30">
        <f t="shared" si="15"/>
        <v>93.56</v>
      </c>
      <c r="I90" s="30">
        <f t="shared" si="15"/>
        <v>151.06</v>
      </c>
      <c r="J90" s="30">
        <f t="shared" si="15"/>
        <v>1.92</v>
      </c>
      <c r="K90" s="30">
        <f t="shared" si="15"/>
        <v>17.899999999999999</v>
      </c>
      <c r="L90" s="30">
        <f t="shared" si="15"/>
        <v>228.39000000000001</v>
      </c>
      <c r="M90" s="30">
        <f t="shared" si="15"/>
        <v>29.52</v>
      </c>
      <c r="N90" s="30">
        <f t="shared" si="15"/>
        <v>92.64</v>
      </c>
      <c r="O90" s="30">
        <f t="shared" si="15"/>
        <v>27.09</v>
      </c>
      <c r="P90" s="22">
        <f t="shared" si="14"/>
        <v>871.52</v>
      </c>
      <c r="Q90" s="31"/>
    </row>
    <row r="91" spans="1:17" ht="15.75" customHeight="1">
      <c r="A91" s="56">
        <v>23</v>
      </c>
      <c r="B91" s="58" t="s">
        <v>139</v>
      </c>
      <c r="C91" s="48" t="s">
        <v>20</v>
      </c>
      <c r="D91" s="16" t="s">
        <v>86</v>
      </c>
      <c r="E91" s="30">
        <f t="shared" ref="E91:O91" si="16">SUM(E73:E76)</f>
        <v>837.2299999999999</v>
      </c>
      <c r="F91" s="30">
        <f t="shared" si="16"/>
        <v>286.10000000000002</v>
      </c>
      <c r="G91" s="30">
        <f t="shared" si="16"/>
        <v>579.30999999999995</v>
      </c>
      <c r="H91" s="30">
        <f t="shared" si="16"/>
        <v>873.12</v>
      </c>
      <c r="I91" s="30">
        <f t="shared" si="16"/>
        <v>3344.2100000000005</v>
      </c>
      <c r="J91" s="30">
        <f t="shared" si="16"/>
        <v>911.14</v>
      </c>
      <c r="K91" s="30">
        <f t="shared" si="16"/>
        <v>269.10000000000002</v>
      </c>
      <c r="L91" s="30">
        <f t="shared" si="16"/>
        <v>1544.17</v>
      </c>
      <c r="M91" s="30">
        <f t="shared" si="16"/>
        <v>426.45</v>
      </c>
      <c r="N91" s="30">
        <f t="shared" si="16"/>
        <v>1119.04</v>
      </c>
      <c r="O91" s="30">
        <f t="shared" si="16"/>
        <v>505.03000000000003</v>
      </c>
      <c r="P91" s="22">
        <f t="shared" si="14"/>
        <v>10694.900000000003</v>
      </c>
      <c r="Q91" s="31"/>
    </row>
    <row r="92" spans="1:17" ht="15.75" customHeight="1">
      <c r="A92" s="56"/>
      <c r="B92" s="57" t="s">
        <v>140</v>
      </c>
      <c r="C92" s="38"/>
      <c r="D92" s="39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18"/>
      <c r="Q92" s="31"/>
    </row>
    <row r="93" spans="1:17" ht="15.75" customHeight="1">
      <c r="A93" s="56">
        <v>24</v>
      </c>
      <c r="B93" s="58" t="s">
        <v>141</v>
      </c>
      <c r="C93" s="48" t="s">
        <v>20</v>
      </c>
      <c r="D93" s="16" t="s">
        <v>142</v>
      </c>
      <c r="E93" s="30">
        <v>109.53</v>
      </c>
      <c r="F93" s="30">
        <v>146.785</v>
      </c>
      <c r="G93" s="30">
        <v>251.58</v>
      </c>
      <c r="H93" s="30">
        <v>147.83500000000001</v>
      </c>
      <c r="I93" s="30">
        <v>143.48500000000001</v>
      </c>
      <c r="J93" s="30">
        <v>117.63500000000001</v>
      </c>
      <c r="K93" s="30">
        <v>167.21</v>
      </c>
      <c r="L93" s="30">
        <v>184.35</v>
      </c>
      <c r="M93" s="30">
        <v>0</v>
      </c>
      <c r="N93" s="30">
        <v>0</v>
      </c>
      <c r="O93" s="30">
        <v>0</v>
      </c>
      <c r="P93" s="22">
        <f t="shared" ref="P93:P97" si="17">SUM(E93:O93)</f>
        <v>1268.4099999999999</v>
      </c>
      <c r="Q93" s="31"/>
    </row>
    <row r="94" spans="1:17" ht="15.75" customHeight="1">
      <c r="A94" s="56">
        <v>25</v>
      </c>
      <c r="B94" s="58" t="s">
        <v>143</v>
      </c>
      <c r="C94" s="48" t="s">
        <v>20</v>
      </c>
      <c r="D94" s="16" t="s">
        <v>144</v>
      </c>
      <c r="E94" s="30">
        <v>1137.25</v>
      </c>
      <c r="F94" s="30">
        <v>293.495</v>
      </c>
      <c r="G94" s="30">
        <v>88.495000000000005</v>
      </c>
      <c r="H94" s="30">
        <v>549.56399999999996</v>
      </c>
      <c r="I94" s="30">
        <v>325.69499999999999</v>
      </c>
      <c r="J94" s="30">
        <v>679.53</v>
      </c>
      <c r="K94" s="30">
        <v>214.36500000000001</v>
      </c>
      <c r="L94" s="30">
        <v>1226.04</v>
      </c>
      <c r="M94" s="30">
        <v>0</v>
      </c>
      <c r="N94" s="30">
        <v>0</v>
      </c>
      <c r="O94" s="30">
        <v>0</v>
      </c>
      <c r="P94" s="22">
        <f t="shared" si="17"/>
        <v>4514.4339999999993</v>
      </c>
      <c r="Q94" s="31"/>
    </row>
    <row r="95" spans="1:17" ht="15.75" customHeight="1">
      <c r="A95" s="56">
        <v>26</v>
      </c>
      <c r="B95" s="58" t="s">
        <v>145</v>
      </c>
      <c r="C95" s="48" t="s">
        <v>20</v>
      </c>
      <c r="D95" s="16" t="s">
        <v>142</v>
      </c>
      <c r="E95" s="30">
        <v>70.87</v>
      </c>
      <c r="F95" s="30">
        <v>102.69</v>
      </c>
      <c r="G95" s="30">
        <v>91.495000000000005</v>
      </c>
      <c r="H95" s="30">
        <v>67.27</v>
      </c>
      <c r="I95" s="30">
        <v>100.47</v>
      </c>
      <c r="J95" s="30">
        <v>100.02</v>
      </c>
      <c r="K95" s="30">
        <v>89.4</v>
      </c>
      <c r="L95" s="30">
        <v>75.525000000000006</v>
      </c>
      <c r="M95" s="30">
        <v>0</v>
      </c>
      <c r="N95" s="30">
        <v>0</v>
      </c>
      <c r="O95" s="30">
        <v>0</v>
      </c>
      <c r="P95" s="22">
        <f t="shared" si="17"/>
        <v>697.7399999999999</v>
      </c>
      <c r="Q95" s="31"/>
    </row>
    <row r="96" spans="1:17" ht="15.75" customHeight="1">
      <c r="A96" s="56">
        <v>27</v>
      </c>
      <c r="B96" s="61" t="s">
        <v>146</v>
      </c>
      <c r="C96" s="29" t="s">
        <v>147</v>
      </c>
      <c r="D96" s="16" t="s">
        <v>148</v>
      </c>
      <c r="E96" s="30">
        <v>148.6</v>
      </c>
      <c r="F96" s="30">
        <v>174.90174999999999</v>
      </c>
      <c r="G96" s="30">
        <v>388.22550000000001</v>
      </c>
      <c r="H96" s="30">
        <v>179.23750000000001</v>
      </c>
      <c r="I96" s="30">
        <v>189.04599999999999</v>
      </c>
      <c r="J96" s="30">
        <v>158.40475000000001</v>
      </c>
      <c r="K96" s="30">
        <v>208.28125</v>
      </c>
      <c r="L96" s="30">
        <v>173.15325000000001</v>
      </c>
      <c r="M96" s="30">
        <v>0</v>
      </c>
      <c r="N96" s="30">
        <v>0</v>
      </c>
      <c r="O96" s="30">
        <v>0</v>
      </c>
      <c r="P96" s="22">
        <f t="shared" si="17"/>
        <v>1619.8500000000001</v>
      </c>
      <c r="Q96" s="31"/>
    </row>
    <row r="97" spans="1:17" ht="15.75" customHeight="1">
      <c r="A97" s="56">
        <v>28</v>
      </c>
      <c r="B97" s="61" t="s">
        <v>149</v>
      </c>
      <c r="C97" s="29" t="s">
        <v>147</v>
      </c>
      <c r="D97" s="16" t="s">
        <v>150</v>
      </c>
      <c r="E97" s="30">
        <v>376.22</v>
      </c>
      <c r="F97" s="30">
        <v>104.40475000000001</v>
      </c>
      <c r="G97" s="30">
        <v>31.18225</v>
      </c>
      <c r="H97" s="30">
        <v>196.48920000000001</v>
      </c>
      <c r="I97" s="30">
        <v>199.90125</v>
      </c>
      <c r="J97" s="30">
        <v>240.34549999999999</v>
      </c>
      <c r="K97" s="30">
        <v>81.062749999999994</v>
      </c>
      <c r="L97" s="30">
        <v>436.40100000000001</v>
      </c>
      <c r="M97" s="30">
        <v>0</v>
      </c>
      <c r="N97" s="30">
        <v>0</v>
      </c>
      <c r="O97" s="30">
        <v>0</v>
      </c>
      <c r="P97" s="22">
        <f t="shared" si="17"/>
        <v>1666.0067000000001</v>
      </c>
      <c r="Q97" s="31"/>
    </row>
    <row r="98" spans="1:17" ht="15.75" customHeight="1">
      <c r="A98" s="56"/>
      <c r="B98" s="57" t="s">
        <v>151</v>
      </c>
      <c r="C98" s="38"/>
      <c r="D98" s="3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18"/>
      <c r="Q98" s="60"/>
    </row>
    <row r="99" spans="1:17" ht="15.75" customHeight="1">
      <c r="A99" s="63">
        <v>29</v>
      </c>
      <c r="B99" s="64" t="s">
        <v>152</v>
      </c>
      <c r="C99" s="53" t="s">
        <v>37</v>
      </c>
      <c r="D99" s="65" t="s">
        <v>153</v>
      </c>
      <c r="E99" s="25">
        <v>0</v>
      </c>
      <c r="F99" s="25">
        <v>0.4</v>
      </c>
      <c r="G99" s="25">
        <v>1</v>
      </c>
      <c r="H99" s="25">
        <v>0.14634146341463414</v>
      </c>
      <c r="I99" s="25">
        <v>3.2432432432432434E-2</v>
      </c>
      <c r="J99" s="25">
        <v>0.16393442622950818</v>
      </c>
      <c r="K99" s="25">
        <v>4.5454545454545456E-2</v>
      </c>
      <c r="L99" s="25">
        <v>0.53157894736842104</v>
      </c>
      <c r="M99" s="25">
        <v>0</v>
      </c>
      <c r="N99" s="25">
        <v>0.22500000000000001</v>
      </c>
      <c r="O99" s="25">
        <v>0.70588235294117652</v>
      </c>
      <c r="P99" s="26">
        <f t="shared" ref="P99:P103" si="18">AVERAGE(E99:O99)</f>
        <v>0.29551128798551979</v>
      </c>
      <c r="Q99" s="27"/>
    </row>
    <row r="100" spans="1:17" ht="15.75" customHeight="1">
      <c r="A100" s="66">
        <v>30</v>
      </c>
      <c r="B100" s="64" t="s">
        <v>154</v>
      </c>
      <c r="C100" s="53" t="s">
        <v>37</v>
      </c>
      <c r="D100" s="65" t="s">
        <v>153</v>
      </c>
      <c r="E100" s="25">
        <v>0.41666666666666669</v>
      </c>
      <c r="F100" s="25">
        <v>0.6</v>
      </c>
      <c r="G100" s="25">
        <v>0</v>
      </c>
      <c r="H100" s="25">
        <v>0.80487804878048785</v>
      </c>
      <c r="I100" s="25">
        <v>0.96756756756756757</v>
      </c>
      <c r="J100" s="25">
        <v>0.83606557377049184</v>
      </c>
      <c r="K100" s="25">
        <v>0.95454545454545459</v>
      </c>
      <c r="L100" s="25">
        <v>0.43684210526315792</v>
      </c>
      <c r="M100" s="25">
        <v>1</v>
      </c>
      <c r="N100" s="25">
        <v>0.72499999999999998</v>
      </c>
      <c r="O100" s="25">
        <v>0.29411764705882354</v>
      </c>
      <c r="P100" s="26">
        <f t="shared" si="18"/>
        <v>0.63960755124114999</v>
      </c>
      <c r="Q100" s="27"/>
    </row>
    <row r="101" spans="1:17" ht="15.75" customHeight="1">
      <c r="A101" s="66">
        <v>31</v>
      </c>
      <c r="B101" s="64" t="s">
        <v>155</v>
      </c>
      <c r="C101" s="53" t="s">
        <v>37</v>
      </c>
      <c r="D101" s="65" t="s">
        <v>153</v>
      </c>
      <c r="E101" s="25">
        <v>0.51851851851851849</v>
      </c>
      <c r="F101" s="25">
        <v>0</v>
      </c>
      <c r="G101" s="25">
        <v>0</v>
      </c>
      <c r="H101" s="25">
        <v>4.878048780487805E-2</v>
      </c>
      <c r="I101" s="25">
        <v>0</v>
      </c>
      <c r="J101" s="25">
        <v>0</v>
      </c>
      <c r="K101" s="25">
        <v>0</v>
      </c>
      <c r="L101" s="25">
        <v>3.1578947368421054E-2</v>
      </c>
      <c r="M101" s="25">
        <v>0</v>
      </c>
      <c r="N101" s="25">
        <v>0.05</v>
      </c>
      <c r="O101" s="25">
        <v>0</v>
      </c>
      <c r="P101" s="26">
        <f t="shared" si="18"/>
        <v>5.8988904881074333E-2</v>
      </c>
      <c r="Q101" s="27"/>
    </row>
    <row r="102" spans="1:17" ht="15.75" customHeight="1">
      <c r="A102" s="66">
        <v>32</v>
      </c>
      <c r="B102" s="64" t="s">
        <v>156</v>
      </c>
      <c r="C102" s="53" t="s">
        <v>37</v>
      </c>
      <c r="D102" s="65" t="s">
        <v>153</v>
      </c>
      <c r="E102" s="25">
        <v>6.4814814814814811E-2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6">
        <f t="shared" si="18"/>
        <v>5.8922558922558923E-3</v>
      </c>
      <c r="Q102" s="27"/>
    </row>
    <row r="103" spans="1:17" ht="15.75" customHeight="1">
      <c r="A103" s="66">
        <v>33</v>
      </c>
      <c r="B103" s="64" t="s">
        <v>157</v>
      </c>
      <c r="C103" s="53" t="s">
        <v>37</v>
      </c>
      <c r="D103" s="65" t="s">
        <v>153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6">
        <f t="shared" si="18"/>
        <v>0</v>
      </c>
      <c r="Q103" s="27"/>
    </row>
    <row r="104" spans="1:17" ht="15.75" customHeight="1">
      <c r="A104" s="66"/>
      <c r="B104" s="67" t="s">
        <v>158</v>
      </c>
      <c r="C104" s="68"/>
      <c r="D104" s="6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18"/>
      <c r="Q104" s="27"/>
    </row>
    <row r="105" spans="1:17" ht="15.75" customHeight="1">
      <c r="A105" s="66">
        <v>34</v>
      </c>
      <c r="B105" s="64" t="s">
        <v>152</v>
      </c>
      <c r="C105" s="53" t="s">
        <v>37</v>
      </c>
      <c r="D105" s="53" t="s">
        <v>159</v>
      </c>
      <c r="E105" s="25">
        <v>0.15740740740740741</v>
      </c>
      <c r="F105" s="25">
        <v>0.2</v>
      </c>
      <c r="G105" s="25">
        <v>1</v>
      </c>
      <c r="H105" s="25">
        <v>0.31707317073170732</v>
      </c>
      <c r="I105" s="25">
        <v>0.2</v>
      </c>
      <c r="J105" s="25">
        <v>0.4098360655737705</v>
      </c>
      <c r="K105" s="25">
        <v>0.59090909090909094</v>
      </c>
      <c r="L105" s="25">
        <v>1.5789473684210527E-2</v>
      </c>
      <c r="M105" s="25">
        <v>0</v>
      </c>
      <c r="N105" s="25">
        <v>0.3125</v>
      </c>
      <c r="O105" s="25">
        <v>0.41176470588235292</v>
      </c>
      <c r="P105" s="26">
        <f t="shared" ref="P105:P109" si="19">AVERAGE(E105:O105)</f>
        <v>0.3286618103807763</v>
      </c>
      <c r="Q105" s="27"/>
    </row>
    <row r="106" spans="1:17" ht="15.75" customHeight="1">
      <c r="A106" s="66">
        <v>35</v>
      </c>
      <c r="B106" s="64" t="s">
        <v>154</v>
      </c>
      <c r="C106" s="53" t="s">
        <v>37</v>
      </c>
      <c r="D106" s="53" t="s">
        <v>159</v>
      </c>
      <c r="E106" s="25">
        <v>0.82407407407407407</v>
      </c>
      <c r="F106" s="25">
        <v>0.6</v>
      </c>
      <c r="G106" s="25">
        <v>0</v>
      </c>
      <c r="H106" s="25">
        <v>0.6097560975609756</v>
      </c>
      <c r="I106" s="25">
        <v>0.8</v>
      </c>
      <c r="J106" s="25">
        <v>0.5901639344262295</v>
      </c>
      <c r="K106" s="25">
        <v>0.40909090909090912</v>
      </c>
      <c r="L106" s="25">
        <v>0.98421052631578942</v>
      </c>
      <c r="M106" s="25">
        <v>0.95</v>
      </c>
      <c r="N106" s="25">
        <v>0.6</v>
      </c>
      <c r="O106" s="25">
        <v>0.58823529411764708</v>
      </c>
      <c r="P106" s="26">
        <f t="shared" si="19"/>
        <v>0.63232098505323853</v>
      </c>
      <c r="Q106" s="27"/>
    </row>
    <row r="107" spans="1:17" ht="15.75" customHeight="1">
      <c r="A107" s="66">
        <v>36</v>
      </c>
      <c r="B107" s="64" t="s">
        <v>155</v>
      </c>
      <c r="C107" s="53" t="s">
        <v>37</v>
      </c>
      <c r="D107" s="53" t="s">
        <v>159</v>
      </c>
      <c r="E107" s="25">
        <v>1.8518518518518517E-2</v>
      </c>
      <c r="F107" s="25">
        <v>0.2</v>
      </c>
      <c r="G107" s="25">
        <v>0</v>
      </c>
      <c r="H107" s="25">
        <v>7.3170731707317069E-2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2.5000000000000001E-2</v>
      </c>
      <c r="O107" s="25">
        <v>0</v>
      </c>
      <c r="P107" s="26">
        <f t="shared" si="19"/>
        <v>2.8789931838712327E-2</v>
      </c>
      <c r="Q107" s="27"/>
    </row>
    <row r="108" spans="1:17" ht="15.75" customHeight="1">
      <c r="A108" s="66">
        <v>37</v>
      </c>
      <c r="B108" s="64" t="s">
        <v>156</v>
      </c>
      <c r="C108" s="53" t="s">
        <v>37</v>
      </c>
      <c r="D108" s="53" t="s">
        <v>159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0.05</v>
      </c>
      <c r="N108" s="25">
        <v>0.05</v>
      </c>
      <c r="O108" s="25">
        <v>0</v>
      </c>
      <c r="P108" s="26">
        <f t="shared" si="19"/>
        <v>9.0909090909090922E-3</v>
      </c>
      <c r="Q108" s="27"/>
    </row>
    <row r="109" spans="1:17" ht="15.75" customHeight="1">
      <c r="A109" s="66">
        <v>38</v>
      </c>
      <c r="B109" s="64" t="s">
        <v>157</v>
      </c>
      <c r="C109" s="53" t="s">
        <v>37</v>
      </c>
      <c r="D109" s="53" t="s">
        <v>159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1.2500000000000001E-2</v>
      </c>
      <c r="O109" s="25">
        <v>0</v>
      </c>
      <c r="P109" s="26">
        <f t="shared" si="19"/>
        <v>1.1363636363636365E-3</v>
      </c>
      <c r="Q109" s="27"/>
    </row>
    <row r="110" spans="1:17" ht="15.75" customHeight="1">
      <c r="A110" s="66"/>
      <c r="B110" s="57" t="s">
        <v>160</v>
      </c>
      <c r="C110" s="68"/>
      <c r="D110" s="6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18"/>
      <c r="Q110" s="27"/>
    </row>
    <row r="111" spans="1:17" ht="15.75" customHeight="1">
      <c r="A111" s="66">
        <v>39</v>
      </c>
      <c r="B111" s="64" t="s">
        <v>161</v>
      </c>
      <c r="C111" s="53" t="s">
        <v>37</v>
      </c>
      <c r="D111" s="53" t="s">
        <v>159</v>
      </c>
      <c r="E111" s="25">
        <v>0.62</v>
      </c>
      <c r="F111" s="25">
        <v>0.53</v>
      </c>
      <c r="G111" s="25">
        <v>0.75</v>
      </c>
      <c r="H111" s="25">
        <v>0.49</v>
      </c>
      <c r="I111" s="25">
        <v>0.71</v>
      </c>
      <c r="J111" s="25">
        <v>0.67</v>
      </c>
      <c r="K111" s="25">
        <v>0.51</v>
      </c>
      <c r="L111" s="25">
        <v>0.59</v>
      </c>
      <c r="M111" s="25">
        <v>0.51</v>
      </c>
      <c r="N111" s="25">
        <v>0.51</v>
      </c>
      <c r="O111" s="25">
        <v>0.7</v>
      </c>
      <c r="P111" s="26">
        <f t="shared" ref="P111:P112" si="20">AVERAGE(E111:O111)</f>
        <v>0.59909090909090901</v>
      </c>
      <c r="Q111" s="27"/>
    </row>
    <row r="112" spans="1:17" ht="15.75" customHeight="1">
      <c r="A112" s="66">
        <v>40</v>
      </c>
      <c r="B112" s="64" t="s">
        <v>162</v>
      </c>
      <c r="C112" s="53" t="s">
        <v>37</v>
      </c>
      <c r="D112" s="53" t="s">
        <v>159</v>
      </c>
      <c r="E112" s="25">
        <v>0.38</v>
      </c>
      <c r="F112" s="25">
        <v>0.47</v>
      </c>
      <c r="G112" s="25">
        <v>0.25</v>
      </c>
      <c r="H112" s="25">
        <v>0.51</v>
      </c>
      <c r="I112" s="25">
        <v>0.28999999999999998</v>
      </c>
      <c r="J112" s="25">
        <v>0.33</v>
      </c>
      <c r="K112" s="25">
        <v>0.49</v>
      </c>
      <c r="L112" s="25">
        <v>0.41</v>
      </c>
      <c r="M112" s="25">
        <v>0.49</v>
      </c>
      <c r="N112" s="25">
        <v>0.49</v>
      </c>
      <c r="O112" s="25">
        <v>0.3</v>
      </c>
      <c r="P112" s="26">
        <f t="shared" si="20"/>
        <v>0.40090909090909094</v>
      </c>
      <c r="Q112" s="27"/>
    </row>
    <row r="113" spans="1:17" ht="15.75" customHeight="1">
      <c r="A113" s="66"/>
      <c r="B113" s="67" t="s">
        <v>163</v>
      </c>
      <c r="C113" s="68"/>
      <c r="D113" s="6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18"/>
      <c r="Q113" s="27"/>
    </row>
    <row r="114" spans="1:17" ht="15.75" customHeight="1">
      <c r="A114" s="66">
        <v>41</v>
      </c>
      <c r="B114" s="64" t="s">
        <v>164</v>
      </c>
      <c r="C114" s="65" t="s">
        <v>37</v>
      </c>
      <c r="D114" s="53" t="s">
        <v>142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6">
        <f t="shared" ref="P114:P121" si="21">AVERAGE(E114:O114)</f>
        <v>0</v>
      </c>
      <c r="Q114" s="27"/>
    </row>
    <row r="115" spans="1:17" ht="15.75" customHeight="1">
      <c r="A115" s="66">
        <v>42</v>
      </c>
      <c r="B115" s="64" t="s">
        <v>165</v>
      </c>
      <c r="C115" s="65" t="s">
        <v>37</v>
      </c>
      <c r="D115" s="53" t="s">
        <v>142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6">
        <f t="shared" si="21"/>
        <v>0</v>
      </c>
      <c r="Q115" s="27"/>
    </row>
    <row r="116" spans="1:17" ht="15.75" customHeight="1">
      <c r="A116" s="66">
        <v>43</v>
      </c>
      <c r="B116" s="64" t="s">
        <v>166</v>
      </c>
      <c r="C116" s="65" t="s">
        <v>37</v>
      </c>
      <c r="D116" s="53" t="s">
        <v>142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6">
        <f t="shared" si="21"/>
        <v>0</v>
      </c>
      <c r="Q116" s="27"/>
    </row>
    <row r="117" spans="1:17" ht="15.75" customHeight="1">
      <c r="A117" s="66">
        <v>44</v>
      </c>
      <c r="B117" s="64" t="s">
        <v>167</v>
      </c>
      <c r="C117" s="65" t="s">
        <v>37</v>
      </c>
      <c r="D117" s="53" t="s">
        <v>142</v>
      </c>
      <c r="E117" s="25">
        <v>0</v>
      </c>
      <c r="F117" s="25">
        <v>0</v>
      </c>
      <c r="G117" s="25">
        <v>0</v>
      </c>
      <c r="H117" s="25">
        <v>0</v>
      </c>
      <c r="I117" s="25">
        <v>1.0800000000000001E-2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0.1176</v>
      </c>
      <c r="P117" s="26">
        <f t="shared" si="21"/>
        <v>1.1672727272727272E-2</v>
      </c>
      <c r="Q117" s="27"/>
    </row>
    <row r="118" spans="1:17" ht="15.75" customHeight="1">
      <c r="A118" s="66">
        <v>45</v>
      </c>
      <c r="B118" s="64" t="s">
        <v>168</v>
      </c>
      <c r="C118" s="65" t="s">
        <v>37</v>
      </c>
      <c r="D118" s="53" t="s">
        <v>142</v>
      </c>
      <c r="E118" s="25">
        <v>9.1999999999999998E-3</v>
      </c>
      <c r="F118" s="25">
        <v>0</v>
      </c>
      <c r="G118" s="25">
        <v>0.28570000000000001</v>
      </c>
      <c r="H118" s="25">
        <v>7.3200000000000001E-2</v>
      </c>
      <c r="I118" s="25">
        <v>0.74590000000000001</v>
      </c>
      <c r="J118" s="25">
        <v>0</v>
      </c>
      <c r="K118" s="25">
        <v>0</v>
      </c>
      <c r="L118" s="25">
        <v>0</v>
      </c>
      <c r="M118" s="25">
        <v>0</v>
      </c>
      <c r="N118" s="25">
        <v>0</v>
      </c>
      <c r="O118" s="25">
        <v>0.38240000000000002</v>
      </c>
      <c r="P118" s="26">
        <f t="shared" si="21"/>
        <v>0.13603636363636362</v>
      </c>
      <c r="Q118" s="27"/>
    </row>
    <row r="119" spans="1:17" ht="15.75" customHeight="1">
      <c r="A119" s="66">
        <v>46</v>
      </c>
      <c r="B119" s="64" t="s">
        <v>169</v>
      </c>
      <c r="C119" s="65" t="s">
        <v>37</v>
      </c>
      <c r="D119" s="53" t="s">
        <v>142</v>
      </c>
      <c r="E119" s="25">
        <v>0</v>
      </c>
      <c r="F119" s="25">
        <v>0</v>
      </c>
      <c r="G119" s="25">
        <v>4.7600000000000003E-2</v>
      </c>
      <c r="H119" s="25">
        <v>0.14630000000000001</v>
      </c>
      <c r="I119" s="25">
        <v>0</v>
      </c>
      <c r="J119" s="25">
        <v>1.61E-2</v>
      </c>
      <c r="K119" s="25">
        <v>9.0899999999999995E-2</v>
      </c>
      <c r="L119" s="25">
        <v>0.28270000000000001</v>
      </c>
      <c r="M119" s="25">
        <v>0</v>
      </c>
      <c r="N119" s="25">
        <v>0.13750000000000001</v>
      </c>
      <c r="O119" s="25">
        <v>2.9399999999999999E-2</v>
      </c>
      <c r="P119" s="26">
        <f t="shared" si="21"/>
        <v>6.8227272727272734E-2</v>
      </c>
      <c r="Q119" s="27"/>
    </row>
    <row r="120" spans="1:17" ht="15.75" customHeight="1">
      <c r="A120" s="66">
        <v>47</v>
      </c>
      <c r="B120" s="64" t="s">
        <v>170</v>
      </c>
      <c r="C120" s="65" t="s">
        <v>37</v>
      </c>
      <c r="D120" s="53" t="s">
        <v>142</v>
      </c>
      <c r="E120" s="25">
        <v>0.99080000000000001</v>
      </c>
      <c r="F120" s="25">
        <v>1</v>
      </c>
      <c r="G120" s="25">
        <v>0.66669999999999996</v>
      </c>
      <c r="H120" s="25">
        <v>0.78049999999999997</v>
      </c>
      <c r="I120" s="25">
        <v>0.2432</v>
      </c>
      <c r="J120" s="25">
        <v>0.9839</v>
      </c>
      <c r="K120" s="25">
        <v>0.90910000000000002</v>
      </c>
      <c r="L120" s="25">
        <v>0.71730000000000005</v>
      </c>
      <c r="M120" s="25">
        <v>1</v>
      </c>
      <c r="N120" s="25">
        <v>0.86250000000000004</v>
      </c>
      <c r="O120" s="25">
        <v>0.47060000000000002</v>
      </c>
      <c r="P120" s="26">
        <f t="shared" si="21"/>
        <v>0.78405454545454534</v>
      </c>
      <c r="Q120" s="27"/>
    </row>
    <row r="121" spans="1:17" ht="15.75" customHeight="1">
      <c r="A121" s="66">
        <v>48</v>
      </c>
      <c r="B121" s="64" t="s">
        <v>171</v>
      </c>
      <c r="C121" s="65" t="s">
        <v>37</v>
      </c>
      <c r="D121" s="53" t="s">
        <v>142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  <c r="P121" s="26">
        <f t="shared" si="21"/>
        <v>0</v>
      </c>
      <c r="Q121" s="27"/>
    </row>
    <row r="122" spans="1:17" ht="15.75" customHeight="1">
      <c r="A122" s="66"/>
      <c r="B122" s="67" t="s">
        <v>172</v>
      </c>
      <c r="C122" s="68"/>
      <c r="D122" s="6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18"/>
      <c r="Q122" s="27"/>
    </row>
    <row r="123" spans="1:17" ht="15.75" customHeight="1">
      <c r="A123" s="66">
        <v>49</v>
      </c>
      <c r="B123" s="69" t="s">
        <v>173</v>
      </c>
      <c r="C123" s="65" t="s">
        <v>37</v>
      </c>
      <c r="D123" s="53" t="s">
        <v>174</v>
      </c>
      <c r="E123" s="25">
        <v>0</v>
      </c>
      <c r="F123" s="25">
        <v>0</v>
      </c>
      <c r="G123" s="25">
        <v>0.1913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6">
        <f t="shared" ref="P123:P125" si="22">AVERAGE(E123:O123)</f>
        <v>1.7390909090909092E-2</v>
      </c>
      <c r="Q123" s="27"/>
    </row>
    <row r="124" spans="1:17" ht="15.75" customHeight="1">
      <c r="A124" s="66">
        <v>50</v>
      </c>
      <c r="B124" s="69" t="s">
        <v>175</v>
      </c>
      <c r="C124" s="65" t="s">
        <v>37</v>
      </c>
      <c r="D124" s="53" t="s">
        <v>174</v>
      </c>
      <c r="E124" s="25">
        <v>0.28000000000000003</v>
      </c>
      <c r="F124" s="25">
        <v>0.82150000000000001</v>
      </c>
      <c r="G124" s="25">
        <v>0.77549999999999997</v>
      </c>
      <c r="H124" s="25">
        <v>0.57909999999999995</v>
      </c>
      <c r="I124" s="25">
        <v>0.62949999999999995</v>
      </c>
      <c r="J124" s="25">
        <v>0.88739999999999997</v>
      </c>
      <c r="K124" s="25">
        <v>0.64670000000000005</v>
      </c>
      <c r="L124" s="25">
        <v>0.9</v>
      </c>
      <c r="M124" s="25">
        <v>0.76759999999999995</v>
      </c>
      <c r="N124" s="25">
        <v>0.76780000000000004</v>
      </c>
      <c r="O124" s="25">
        <v>0.77969999999999995</v>
      </c>
      <c r="P124" s="26">
        <f t="shared" si="22"/>
        <v>0.71225454545454547</v>
      </c>
      <c r="Q124" s="27"/>
    </row>
    <row r="125" spans="1:17" ht="15.75" customHeight="1">
      <c r="A125" s="66">
        <v>51</v>
      </c>
      <c r="B125" s="69" t="s">
        <v>176</v>
      </c>
      <c r="C125" s="65" t="s">
        <v>37</v>
      </c>
      <c r="D125" s="53" t="s">
        <v>174</v>
      </c>
      <c r="E125" s="25">
        <v>0.72</v>
      </c>
      <c r="F125" s="25">
        <v>0.17849999999999999</v>
      </c>
      <c r="G125" s="25">
        <v>1.95E-2</v>
      </c>
      <c r="H125" s="25">
        <v>0.4178</v>
      </c>
      <c r="I125" s="25">
        <v>0.3705</v>
      </c>
      <c r="J125" s="25">
        <v>0.11260000000000001</v>
      </c>
      <c r="K125" s="25">
        <v>0.31659999999999999</v>
      </c>
      <c r="L125" s="25">
        <v>0.06</v>
      </c>
      <c r="M125" s="25">
        <v>0.2324</v>
      </c>
      <c r="N125" s="25">
        <v>0.23139999999999999</v>
      </c>
      <c r="O125" s="25">
        <v>0.2203</v>
      </c>
      <c r="P125" s="26">
        <f t="shared" si="22"/>
        <v>0.26178181818181817</v>
      </c>
      <c r="Q125" s="27"/>
    </row>
    <row r="126" spans="1:17" ht="15.75" customHeight="1">
      <c r="A126" s="56">
        <v>52</v>
      </c>
      <c r="B126" s="61" t="s">
        <v>177</v>
      </c>
      <c r="C126" s="70" t="s">
        <v>178</v>
      </c>
      <c r="D126" s="16" t="s">
        <v>174</v>
      </c>
      <c r="E126" s="30" t="s">
        <v>179</v>
      </c>
      <c r="F126" s="30" t="s">
        <v>180</v>
      </c>
      <c r="G126" s="30" t="s">
        <v>180</v>
      </c>
      <c r="H126" s="30" t="s">
        <v>180</v>
      </c>
      <c r="I126" s="30" t="s">
        <v>180</v>
      </c>
      <c r="J126" s="30" t="s">
        <v>180</v>
      </c>
      <c r="K126" s="30" t="s">
        <v>180</v>
      </c>
      <c r="L126" s="30" t="s">
        <v>180</v>
      </c>
      <c r="M126" s="30" t="s">
        <v>180</v>
      </c>
      <c r="N126" s="30" t="s">
        <v>180</v>
      </c>
      <c r="O126" s="30" t="s">
        <v>180</v>
      </c>
      <c r="P126" s="71" t="s">
        <v>180</v>
      </c>
      <c r="Q126" s="31"/>
    </row>
    <row r="127" spans="1:17">
      <c r="A127" s="72"/>
      <c r="B127" s="57" t="s">
        <v>181</v>
      </c>
      <c r="C127" s="73"/>
      <c r="D127" s="73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18"/>
      <c r="Q127" s="31"/>
    </row>
    <row r="128" spans="1:17" ht="15.75" customHeight="1">
      <c r="A128" s="56">
        <v>53</v>
      </c>
      <c r="B128" s="61" t="s">
        <v>182</v>
      </c>
      <c r="C128" s="29" t="s">
        <v>37</v>
      </c>
      <c r="D128" s="16" t="s">
        <v>183</v>
      </c>
      <c r="E128" s="25">
        <v>0.23</v>
      </c>
      <c r="F128" s="25">
        <v>0.23</v>
      </c>
      <c r="G128" s="25">
        <v>0.23</v>
      </c>
      <c r="H128" s="25">
        <v>0.23</v>
      </c>
      <c r="I128" s="25">
        <v>0.23</v>
      </c>
      <c r="J128" s="25">
        <v>0.23</v>
      </c>
      <c r="K128" s="25">
        <v>0.23</v>
      </c>
      <c r="L128" s="25">
        <v>0.23</v>
      </c>
      <c r="M128" s="25">
        <v>0.23</v>
      </c>
      <c r="N128" s="25">
        <v>0.23</v>
      </c>
      <c r="O128" s="25">
        <v>0.23</v>
      </c>
      <c r="P128" s="26">
        <f>AVERAGE(E128:O128)</f>
        <v>0.23</v>
      </c>
      <c r="Q128" s="27"/>
    </row>
    <row r="129" spans="1:17" ht="15.75" customHeight="1">
      <c r="A129" s="56">
        <v>54</v>
      </c>
      <c r="B129" s="61" t="s">
        <v>184</v>
      </c>
      <c r="C129" s="29" t="s">
        <v>46</v>
      </c>
      <c r="D129" s="16" t="s">
        <v>183</v>
      </c>
      <c r="E129" s="30">
        <f t="shared" ref="E129:O129" si="23">((E67+E69+E70+E71+E72+E73+E74+E75+E76)*0.23)</f>
        <v>269.8843</v>
      </c>
      <c r="F129" s="30">
        <f t="shared" si="23"/>
        <v>88.681100000000015</v>
      </c>
      <c r="G129" s="30">
        <f t="shared" si="23"/>
        <v>144.93450000000001</v>
      </c>
      <c r="H129" s="30">
        <f t="shared" si="23"/>
        <v>222.8424</v>
      </c>
      <c r="I129" s="30">
        <f t="shared" si="23"/>
        <v>882.88490000000013</v>
      </c>
      <c r="J129" s="30">
        <f t="shared" si="23"/>
        <v>346.9067</v>
      </c>
      <c r="K129" s="30">
        <f t="shared" si="23"/>
        <v>71.391999999999996</v>
      </c>
      <c r="L129" s="30">
        <f t="shared" si="23"/>
        <v>411.62180000000001</v>
      </c>
      <c r="M129" s="30">
        <f t="shared" si="23"/>
        <v>156.97730000000001</v>
      </c>
      <c r="N129" s="30">
        <f t="shared" si="23"/>
        <v>284.03160000000003</v>
      </c>
      <c r="O129" s="30">
        <f t="shared" si="23"/>
        <v>122.38760000000001</v>
      </c>
      <c r="P129" s="22">
        <f t="shared" ref="P129:P130" si="24">SUM(E129:O129)</f>
        <v>3002.5442000000003</v>
      </c>
      <c r="Q129" s="31"/>
    </row>
    <row r="130" spans="1:17" ht="15.75" customHeight="1">
      <c r="A130" s="56">
        <v>55</v>
      </c>
      <c r="B130" s="61" t="s">
        <v>185</v>
      </c>
      <c r="C130" s="29" t="s">
        <v>46</v>
      </c>
      <c r="D130" s="16" t="s">
        <v>186</v>
      </c>
      <c r="E130" s="30">
        <f t="shared" ref="E130:F130" si="25">((E67+E70+E71+E75+E76)*0.522)</f>
        <v>424.38600000000002</v>
      </c>
      <c r="F130" s="30">
        <f t="shared" si="25"/>
        <v>159.93558000000002</v>
      </c>
      <c r="G130" s="30">
        <f t="shared" ref="G130:N130" si="26">((G67+G70+G71+G75+G76)*0.804)</f>
        <v>215.37552000000002</v>
      </c>
      <c r="H130" s="30">
        <f t="shared" si="26"/>
        <v>450.49728000000005</v>
      </c>
      <c r="I130" s="30">
        <f t="shared" si="26"/>
        <v>1285.3065600000002</v>
      </c>
      <c r="J130" s="30">
        <f t="shared" si="26"/>
        <v>720.85836000000006</v>
      </c>
      <c r="K130" s="30">
        <f t="shared" si="26"/>
        <v>188.24052</v>
      </c>
      <c r="L130" s="30">
        <f t="shared" si="26"/>
        <v>887.9938800000001</v>
      </c>
      <c r="M130" s="30">
        <f t="shared" si="26"/>
        <v>330.69324</v>
      </c>
      <c r="N130" s="30">
        <f t="shared" si="26"/>
        <v>673.44648000000007</v>
      </c>
      <c r="O130" s="30">
        <f>((O67+O70+O71+O75+O76)*0.522)</f>
        <v>156.84534000000002</v>
      </c>
      <c r="P130" s="22">
        <f t="shared" si="24"/>
        <v>5493.5787600000003</v>
      </c>
      <c r="Q130" s="31"/>
    </row>
    <row r="131" spans="1:17" ht="15.75" customHeight="1">
      <c r="A131" s="66"/>
      <c r="B131" s="57" t="s">
        <v>187</v>
      </c>
      <c r="C131" s="38"/>
      <c r="D131" s="39"/>
      <c r="E131" s="30"/>
      <c r="F131" s="30"/>
      <c r="G131" s="30"/>
      <c r="H131" s="30"/>
      <c r="I131" s="30"/>
      <c r="J131" s="30"/>
      <c r="K131" s="30"/>
      <c r="L131" s="30"/>
      <c r="M131" s="30"/>
      <c r="N131" s="17"/>
      <c r="O131" s="30"/>
      <c r="P131" s="18"/>
      <c r="Q131" s="31"/>
    </row>
    <row r="132" spans="1:17" ht="15.75" customHeight="1">
      <c r="A132" s="66">
        <v>56</v>
      </c>
      <c r="B132" s="69" t="s">
        <v>188</v>
      </c>
      <c r="C132" s="65" t="s">
        <v>37</v>
      </c>
      <c r="D132" s="53" t="s">
        <v>92</v>
      </c>
      <c r="E132" s="25">
        <v>0</v>
      </c>
      <c r="F132" s="25">
        <f t="shared" ref="F132:I132" si="27">((F33)/(F33+(F39/2.5)))</f>
        <v>0</v>
      </c>
      <c r="G132" s="25">
        <f t="shared" si="27"/>
        <v>2.2301516503122214E-2</v>
      </c>
      <c r="H132" s="25">
        <f t="shared" si="27"/>
        <v>0</v>
      </c>
      <c r="I132" s="25">
        <f t="shared" si="27"/>
        <v>1.7791061770566465E-2</v>
      </c>
      <c r="J132" s="25">
        <v>0</v>
      </c>
      <c r="K132" s="25">
        <f>((K33)/(K33+(K39/2.5)))</f>
        <v>0</v>
      </c>
      <c r="L132" s="25">
        <v>0</v>
      </c>
      <c r="M132" s="25">
        <v>0</v>
      </c>
      <c r="N132" s="25">
        <f>((N33)/(N33+(N39/2.5)))</f>
        <v>1</v>
      </c>
      <c r="O132" s="25">
        <v>0</v>
      </c>
      <c r="P132" s="26">
        <f t="shared" ref="P132:P133" si="28">AVERAGE(E132:O132)</f>
        <v>9.4553870752153518E-2</v>
      </c>
      <c r="Q132" s="27"/>
    </row>
    <row r="133" spans="1:17" ht="15.75" customHeight="1">
      <c r="A133" s="66">
        <v>57</v>
      </c>
      <c r="B133" s="69" t="s">
        <v>189</v>
      </c>
      <c r="C133" s="65" t="s">
        <v>37</v>
      </c>
      <c r="D133" s="53" t="s">
        <v>190</v>
      </c>
      <c r="E133" s="25">
        <v>1</v>
      </c>
      <c r="F133" s="25">
        <f t="shared" ref="F133:I133" si="29">((F39/2.5)/(F33+(F39/2.5)))</f>
        <v>1</v>
      </c>
      <c r="G133" s="25">
        <f t="shared" si="29"/>
        <v>0.97769848349687782</v>
      </c>
      <c r="H133" s="25">
        <f t="shared" si="29"/>
        <v>1</v>
      </c>
      <c r="I133" s="25">
        <f t="shared" si="29"/>
        <v>0.98220893822943356</v>
      </c>
      <c r="J133" s="25">
        <v>0</v>
      </c>
      <c r="K133" s="25">
        <f>((K39/2.5)/(K33+(K39/2.5)))</f>
        <v>1</v>
      </c>
      <c r="L133" s="25">
        <v>0</v>
      </c>
      <c r="M133" s="25">
        <v>0</v>
      </c>
      <c r="N133" s="25">
        <f>((N39/2.5)/(N33+(N39/2.5)))</f>
        <v>0</v>
      </c>
      <c r="O133" s="25">
        <v>0</v>
      </c>
      <c r="P133" s="26">
        <f t="shared" si="28"/>
        <v>0.54180976561148286</v>
      </c>
      <c r="Q133" s="27"/>
    </row>
    <row r="134" spans="1:17" ht="15.75" customHeight="1">
      <c r="A134" s="66"/>
      <c r="B134" s="67" t="s">
        <v>191</v>
      </c>
      <c r="C134" s="68"/>
      <c r="D134" s="65"/>
      <c r="E134" s="25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8"/>
      <c r="Q134" s="19"/>
    </row>
    <row r="135" spans="1:17" ht="15.75" customHeight="1">
      <c r="A135" s="66">
        <v>58</v>
      </c>
      <c r="B135" s="69" t="s">
        <v>192</v>
      </c>
      <c r="C135" s="65" t="s">
        <v>37</v>
      </c>
      <c r="D135" s="53" t="s">
        <v>92</v>
      </c>
      <c r="E135" s="25">
        <v>0</v>
      </c>
      <c r="F135" s="25">
        <f>(F37/(F37+F38+F39))</f>
        <v>0</v>
      </c>
      <c r="G135" s="25">
        <v>0.02</v>
      </c>
      <c r="H135" s="25">
        <f>(H37/(H37+H38+H39))</f>
        <v>0</v>
      </c>
      <c r="I135" s="25">
        <v>0.02</v>
      </c>
      <c r="J135" s="25">
        <v>0</v>
      </c>
      <c r="K135" s="25">
        <f>(K37/(K37+K38+K39))</f>
        <v>0</v>
      </c>
      <c r="L135" s="25">
        <v>0</v>
      </c>
      <c r="M135" s="25">
        <v>0</v>
      </c>
      <c r="N135" s="25">
        <v>1</v>
      </c>
      <c r="O135" s="25">
        <v>0</v>
      </c>
      <c r="P135" s="26">
        <f t="shared" ref="P135:P136" si="30">AVERAGE(E135:O135)</f>
        <v>9.4545454545454544E-2</v>
      </c>
      <c r="Q135" s="27"/>
    </row>
    <row r="136" spans="1:17" ht="15.75" customHeight="1">
      <c r="A136" s="66">
        <v>59</v>
      </c>
      <c r="B136" s="69" t="s">
        <v>193</v>
      </c>
      <c r="C136" s="65" t="s">
        <v>37</v>
      </c>
      <c r="D136" s="53" t="s">
        <v>190</v>
      </c>
      <c r="E136" s="25">
        <v>1</v>
      </c>
      <c r="F136" s="25">
        <f>(F39/(F37+F38+F39))</f>
        <v>1</v>
      </c>
      <c r="G136" s="25">
        <v>0.98</v>
      </c>
      <c r="H136" s="25">
        <f>(H39/(H37+H38+H39))</f>
        <v>1</v>
      </c>
      <c r="I136" s="25">
        <v>0.98</v>
      </c>
      <c r="J136" s="25">
        <v>0</v>
      </c>
      <c r="K136" s="25">
        <f>(K39/(K37+K38+K39))</f>
        <v>1</v>
      </c>
      <c r="L136" s="25">
        <v>0</v>
      </c>
      <c r="M136" s="25">
        <v>0</v>
      </c>
      <c r="N136" s="25">
        <v>0</v>
      </c>
      <c r="O136" s="25">
        <v>0</v>
      </c>
      <c r="P136" s="26">
        <f t="shared" si="30"/>
        <v>0.54181818181818187</v>
      </c>
      <c r="Q136" s="27"/>
    </row>
    <row r="137" spans="1:17" ht="15.75" customHeight="1">
      <c r="A137" s="56"/>
      <c r="B137" s="57" t="s">
        <v>194</v>
      </c>
      <c r="C137" s="38"/>
      <c r="D137" s="39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18"/>
      <c r="Q137" s="31"/>
    </row>
    <row r="138" spans="1:17" ht="15.75" customHeight="1">
      <c r="A138" s="56">
        <v>60</v>
      </c>
      <c r="B138" s="74" t="s">
        <v>195</v>
      </c>
      <c r="C138" s="16" t="s">
        <v>23</v>
      </c>
      <c r="D138" s="16" t="s">
        <v>196</v>
      </c>
      <c r="E138" s="17">
        <v>3324</v>
      </c>
      <c r="F138" s="17">
        <v>974</v>
      </c>
      <c r="G138" s="17">
        <v>487</v>
      </c>
      <c r="H138" s="17">
        <v>3009</v>
      </c>
      <c r="I138" s="17">
        <v>6205</v>
      </c>
      <c r="J138" s="17">
        <v>3215</v>
      </c>
      <c r="K138" s="17">
        <v>2049</v>
      </c>
      <c r="L138" s="17">
        <v>0</v>
      </c>
      <c r="M138" s="17">
        <v>2530</v>
      </c>
      <c r="N138" s="17">
        <v>0</v>
      </c>
      <c r="O138" s="17">
        <v>0</v>
      </c>
      <c r="P138" s="22">
        <f t="shared" ref="P138:P141" si="31">SUM(E138:O138)</f>
        <v>21793</v>
      </c>
      <c r="Q138" s="19"/>
    </row>
    <row r="139" spans="1:17" ht="15.75" customHeight="1">
      <c r="A139" s="56">
        <v>61</v>
      </c>
      <c r="B139" s="74" t="s">
        <v>197</v>
      </c>
      <c r="C139" s="16" t="s">
        <v>23</v>
      </c>
      <c r="D139" s="16" t="s">
        <v>198</v>
      </c>
      <c r="E139" s="17">
        <v>945</v>
      </c>
      <c r="F139" s="17">
        <v>330</v>
      </c>
      <c r="G139" s="17">
        <v>278</v>
      </c>
      <c r="H139" s="17">
        <v>487</v>
      </c>
      <c r="I139" s="17">
        <v>479</v>
      </c>
      <c r="J139" s="17">
        <v>1554</v>
      </c>
      <c r="K139" s="17">
        <v>183</v>
      </c>
      <c r="L139" s="17">
        <v>0</v>
      </c>
      <c r="M139" s="17">
        <v>800</v>
      </c>
      <c r="N139" s="17">
        <v>0</v>
      </c>
      <c r="O139" s="17">
        <v>0</v>
      </c>
      <c r="P139" s="22">
        <f t="shared" si="31"/>
        <v>5056</v>
      </c>
      <c r="Q139" s="19"/>
    </row>
    <row r="140" spans="1:17" ht="15.75" customHeight="1">
      <c r="A140" s="56">
        <v>62</v>
      </c>
      <c r="B140" s="74" t="s">
        <v>199</v>
      </c>
      <c r="C140" s="16" t="s">
        <v>23</v>
      </c>
      <c r="D140" s="16" t="s">
        <v>200</v>
      </c>
      <c r="E140" s="17">
        <v>1970</v>
      </c>
      <c r="F140" s="17">
        <v>1042</v>
      </c>
      <c r="G140" s="17">
        <v>864</v>
      </c>
      <c r="H140" s="17">
        <v>2324</v>
      </c>
      <c r="I140" s="17">
        <v>3115</v>
      </c>
      <c r="J140" s="17">
        <v>1200</v>
      </c>
      <c r="K140" s="17">
        <v>1566</v>
      </c>
      <c r="L140" s="17">
        <v>0</v>
      </c>
      <c r="M140" s="17">
        <v>1800</v>
      </c>
      <c r="N140" s="17">
        <v>0</v>
      </c>
      <c r="O140" s="17">
        <v>0</v>
      </c>
      <c r="P140" s="22">
        <f t="shared" si="31"/>
        <v>13881</v>
      </c>
      <c r="Q140" s="19"/>
    </row>
    <row r="141" spans="1:17" ht="15.75" customHeight="1">
      <c r="A141" s="56">
        <v>63</v>
      </c>
      <c r="B141" s="74" t="s">
        <v>201</v>
      </c>
      <c r="C141" s="75" t="s">
        <v>23</v>
      </c>
      <c r="D141" s="16" t="s">
        <v>200</v>
      </c>
      <c r="E141" s="17">
        <v>0</v>
      </c>
      <c r="F141" s="17">
        <v>212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22">
        <f t="shared" si="31"/>
        <v>212</v>
      </c>
      <c r="Q141" s="19"/>
    </row>
    <row r="142" spans="1:17" ht="15.75" customHeight="1">
      <c r="A142" s="76"/>
      <c r="B142" s="38"/>
      <c r="C142" s="38"/>
      <c r="D142" s="38"/>
      <c r="E142" s="77"/>
      <c r="F142" s="77"/>
      <c r="G142" s="77"/>
      <c r="H142" s="77"/>
      <c r="I142" s="77"/>
      <c r="J142" s="77"/>
      <c r="K142" s="77"/>
      <c r="L142" s="30"/>
      <c r="M142" s="30"/>
      <c r="N142" s="30"/>
      <c r="O142" s="30"/>
      <c r="P142" s="71"/>
      <c r="Q142" s="31"/>
    </row>
    <row r="143" spans="1:17" ht="15.75" customHeight="1">
      <c r="A143" s="39"/>
      <c r="B143" s="38"/>
      <c r="C143" s="38"/>
      <c r="D143" s="38"/>
      <c r="E143" s="77"/>
      <c r="F143" s="77"/>
      <c r="G143" s="77"/>
      <c r="H143" s="77"/>
      <c r="I143" s="77"/>
      <c r="J143" s="77"/>
      <c r="K143" s="77"/>
      <c r="L143" s="30"/>
      <c r="M143" s="30"/>
      <c r="N143" s="30"/>
      <c r="O143" s="30"/>
      <c r="P143" s="71"/>
      <c r="Q143" s="31"/>
    </row>
    <row r="144" spans="1:17" ht="15.75" customHeight="1">
      <c r="A144" s="76"/>
      <c r="B144" s="38"/>
      <c r="C144" s="38"/>
      <c r="D144" s="38"/>
      <c r="E144" s="77"/>
      <c r="F144" s="77"/>
      <c r="G144" s="77"/>
      <c r="H144" s="77"/>
      <c r="I144" s="77"/>
      <c r="J144" s="77"/>
      <c r="K144" s="77"/>
      <c r="L144" s="30"/>
      <c r="M144" s="30"/>
      <c r="N144" s="30"/>
      <c r="O144" s="30"/>
      <c r="P144" s="71"/>
      <c r="Q144" s="31"/>
    </row>
    <row r="145" spans="1:17" ht="15.75" customHeight="1">
      <c r="A145" s="48"/>
      <c r="B145" s="38"/>
      <c r="C145" s="38"/>
      <c r="D145" s="38"/>
      <c r="E145" s="77"/>
      <c r="F145" s="77"/>
      <c r="G145" s="77"/>
      <c r="H145" s="77"/>
      <c r="I145" s="77"/>
      <c r="J145" s="77"/>
      <c r="K145" s="77"/>
      <c r="L145" s="30"/>
      <c r="M145" s="30"/>
      <c r="N145" s="30"/>
      <c r="O145" s="30"/>
      <c r="P145" s="71"/>
      <c r="Q145" s="31"/>
    </row>
    <row r="146" spans="1:17" ht="15.75" customHeight="1">
      <c r="A146" s="48"/>
      <c r="B146" s="38"/>
      <c r="C146" s="38"/>
      <c r="D146" s="38"/>
      <c r="E146" s="77"/>
      <c r="F146" s="77"/>
      <c r="G146" s="77"/>
      <c r="H146" s="77"/>
      <c r="I146" s="77"/>
      <c r="J146" s="77"/>
      <c r="K146" s="77"/>
      <c r="L146" s="30"/>
      <c r="M146" s="30"/>
      <c r="N146" s="30"/>
      <c r="O146" s="30"/>
      <c r="P146" s="71"/>
      <c r="Q146" s="31"/>
    </row>
    <row r="147" spans="1:17" ht="15.75" customHeight="1">
      <c r="A147" s="48"/>
      <c r="B147" s="38"/>
      <c r="C147" s="38"/>
      <c r="D147" s="38"/>
      <c r="E147" s="77"/>
      <c r="F147" s="77"/>
      <c r="G147" s="77"/>
      <c r="H147" s="77"/>
      <c r="I147" s="77"/>
      <c r="J147" s="77"/>
      <c r="K147" s="77"/>
      <c r="L147" s="30"/>
      <c r="M147" s="30"/>
      <c r="N147" s="30"/>
      <c r="O147" s="30"/>
      <c r="P147" s="71"/>
      <c r="Q147" s="31"/>
    </row>
    <row r="148" spans="1:17" ht="15.75" customHeight="1">
      <c r="A148" s="48"/>
      <c r="B148" s="38"/>
      <c r="C148" s="38"/>
      <c r="D148" s="38"/>
      <c r="E148" s="77"/>
      <c r="F148" s="77"/>
      <c r="G148" s="77"/>
      <c r="H148" s="77"/>
      <c r="I148" s="77"/>
      <c r="J148" s="77"/>
      <c r="K148" s="77"/>
      <c r="L148" s="30"/>
      <c r="M148" s="30"/>
      <c r="N148" s="30"/>
      <c r="O148" s="30"/>
      <c r="P148" s="71"/>
      <c r="Q148" s="31"/>
    </row>
    <row r="149" spans="1:17" ht="15.75" customHeight="1">
      <c r="A149" s="48"/>
      <c r="B149" s="38"/>
      <c r="C149" s="38"/>
      <c r="D149" s="38"/>
      <c r="E149" s="77"/>
      <c r="F149" s="77"/>
      <c r="G149" s="77"/>
      <c r="H149" s="77"/>
      <c r="I149" s="77"/>
      <c r="J149" s="77"/>
      <c r="K149" s="77"/>
      <c r="L149" s="30"/>
      <c r="M149" s="30"/>
      <c r="N149" s="30"/>
      <c r="O149" s="30"/>
      <c r="P149" s="71"/>
      <c r="Q149" s="31"/>
    </row>
    <row r="150" spans="1:17" ht="15.75" customHeight="1">
      <c r="A150" s="48"/>
      <c r="B150" s="38"/>
      <c r="C150" s="38"/>
      <c r="D150" s="38"/>
      <c r="E150" s="77"/>
      <c r="F150" s="77"/>
      <c r="G150" s="77"/>
      <c r="H150" s="77"/>
      <c r="I150" s="77"/>
      <c r="J150" s="77"/>
      <c r="K150" s="77"/>
      <c r="L150" s="30"/>
      <c r="M150" s="30"/>
      <c r="N150" s="30"/>
      <c r="O150" s="30"/>
      <c r="P150" s="71"/>
      <c r="Q150" s="31"/>
    </row>
    <row r="151" spans="1:17" ht="15.75" customHeight="1">
      <c r="A151" s="48"/>
      <c r="B151" s="38"/>
      <c r="C151" s="38"/>
      <c r="D151" s="38"/>
      <c r="E151" s="77"/>
      <c r="F151" s="77"/>
      <c r="G151" s="77"/>
      <c r="H151" s="77"/>
      <c r="I151" s="77"/>
      <c r="J151" s="77"/>
      <c r="K151" s="77"/>
      <c r="L151" s="30"/>
      <c r="M151" s="30"/>
      <c r="N151" s="30"/>
      <c r="O151" s="30"/>
      <c r="P151" s="71"/>
      <c r="Q151" s="31"/>
    </row>
    <row r="152" spans="1:17" ht="15.75" customHeight="1">
      <c r="A152" s="48"/>
      <c r="B152" s="38"/>
      <c r="C152" s="38"/>
      <c r="D152" s="38"/>
      <c r="E152" s="77"/>
      <c r="F152" s="77"/>
      <c r="G152" s="77"/>
      <c r="H152" s="77"/>
      <c r="I152" s="77"/>
      <c r="J152" s="77"/>
      <c r="K152" s="77"/>
      <c r="L152" s="30"/>
      <c r="M152" s="30"/>
      <c r="N152" s="30"/>
      <c r="O152" s="30"/>
      <c r="P152" s="71"/>
      <c r="Q152" s="31"/>
    </row>
    <row r="153" spans="1:17" ht="15.75" customHeight="1">
      <c r="A153" s="48"/>
      <c r="B153" s="38"/>
      <c r="C153" s="38"/>
      <c r="D153" s="38"/>
      <c r="E153" s="77"/>
      <c r="F153" s="77"/>
      <c r="G153" s="77"/>
      <c r="H153" s="77"/>
      <c r="I153" s="77"/>
      <c r="J153" s="77"/>
      <c r="K153" s="77"/>
      <c r="L153" s="30"/>
      <c r="M153" s="30"/>
      <c r="N153" s="30"/>
      <c r="O153" s="30"/>
      <c r="P153" s="71"/>
      <c r="Q153" s="31"/>
    </row>
    <row r="154" spans="1:17" ht="15.75" customHeight="1">
      <c r="A154" s="48"/>
      <c r="B154" s="38"/>
      <c r="C154" s="38"/>
      <c r="D154" s="38"/>
      <c r="E154" s="77"/>
      <c r="F154" s="77"/>
      <c r="G154" s="77"/>
      <c r="H154" s="77"/>
      <c r="I154" s="77"/>
      <c r="J154" s="77"/>
      <c r="K154" s="77"/>
      <c r="L154" s="30"/>
      <c r="M154" s="30"/>
      <c r="N154" s="30"/>
      <c r="O154" s="30"/>
      <c r="P154" s="71"/>
      <c r="Q154" s="31"/>
    </row>
    <row r="155" spans="1:17" ht="15.75" customHeight="1">
      <c r="A155" s="48"/>
      <c r="B155" s="38"/>
      <c r="C155" s="38"/>
      <c r="D155" s="38"/>
      <c r="E155" s="77"/>
      <c r="F155" s="77"/>
      <c r="G155" s="77"/>
      <c r="H155" s="77"/>
      <c r="I155" s="77"/>
      <c r="J155" s="77"/>
      <c r="K155" s="77"/>
      <c r="L155" s="30"/>
      <c r="M155" s="30"/>
      <c r="N155" s="30"/>
      <c r="O155" s="30"/>
      <c r="P155" s="71"/>
      <c r="Q155" s="31"/>
    </row>
    <row r="156" spans="1:17" ht="15.75" customHeight="1">
      <c r="A156" s="48"/>
      <c r="B156" s="38"/>
      <c r="C156" s="38"/>
      <c r="D156" s="38"/>
      <c r="E156" s="77"/>
      <c r="F156" s="77"/>
      <c r="G156" s="77"/>
      <c r="H156" s="77"/>
      <c r="I156" s="77"/>
      <c r="J156" s="77"/>
      <c r="K156" s="77"/>
      <c r="L156" s="30"/>
      <c r="M156" s="30"/>
      <c r="N156" s="30"/>
      <c r="O156" s="30"/>
      <c r="P156" s="71"/>
      <c r="Q156" s="31"/>
    </row>
    <row r="157" spans="1:17" ht="15.75" customHeight="1">
      <c r="A157" s="48"/>
      <c r="B157" s="38"/>
      <c r="C157" s="38"/>
      <c r="D157" s="38"/>
      <c r="E157" s="77"/>
      <c r="F157" s="77"/>
      <c r="G157" s="77"/>
      <c r="H157" s="77"/>
      <c r="I157" s="77"/>
      <c r="J157" s="77"/>
      <c r="K157" s="77"/>
      <c r="L157" s="30"/>
      <c r="M157" s="30"/>
      <c r="N157" s="30"/>
      <c r="O157" s="30"/>
      <c r="P157" s="71"/>
      <c r="Q157" s="31"/>
    </row>
    <row r="158" spans="1:17" ht="15.75" customHeight="1">
      <c r="A158" s="48"/>
      <c r="B158" s="38"/>
      <c r="C158" s="38"/>
      <c r="D158" s="38"/>
      <c r="E158" s="77"/>
      <c r="F158" s="77"/>
      <c r="G158" s="77"/>
      <c r="H158" s="77"/>
      <c r="I158" s="77"/>
      <c r="J158" s="77"/>
      <c r="K158" s="77"/>
      <c r="L158" s="30"/>
      <c r="M158" s="30"/>
      <c r="N158" s="30"/>
      <c r="O158" s="30"/>
      <c r="P158" s="71"/>
      <c r="Q158" s="31"/>
    </row>
    <row r="159" spans="1:17" ht="15.75" customHeight="1">
      <c r="A159" s="48"/>
      <c r="B159" s="38"/>
      <c r="C159" s="38"/>
      <c r="D159" s="38"/>
      <c r="E159" s="77"/>
      <c r="F159" s="77"/>
      <c r="G159" s="77"/>
      <c r="H159" s="77"/>
      <c r="I159" s="77"/>
      <c r="J159" s="77"/>
      <c r="K159" s="77"/>
      <c r="L159" s="30"/>
      <c r="M159" s="30"/>
      <c r="N159" s="30"/>
      <c r="O159" s="30"/>
      <c r="P159" s="71"/>
      <c r="Q159" s="31"/>
    </row>
    <row r="160" spans="1:17" ht="15.75" customHeight="1">
      <c r="A160" s="48"/>
      <c r="B160" s="38"/>
      <c r="C160" s="38"/>
      <c r="D160" s="38"/>
      <c r="E160" s="77"/>
      <c r="F160" s="77"/>
      <c r="G160" s="77"/>
      <c r="H160" s="77"/>
      <c r="I160" s="77"/>
      <c r="J160" s="77"/>
      <c r="K160" s="77"/>
      <c r="L160" s="30"/>
      <c r="M160" s="30"/>
      <c r="N160" s="30"/>
      <c r="O160" s="30"/>
      <c r="P160" s="71"/>
      <c r="Q160" s="31"/>
    </row>
    <row r="161" spans="1:17" ht="15.75" customHeight="1">
      <c r="A161" s="48"/>
      <c r="B161" s="38"/>
      <c r="C161" s="38"/>
      <c r="D161" s="38"/>
      <c r="E161" s="77"/>
      <c r="F161" s="77"/>
      <c r="G161" s="77"/>
      <c r="H161" s="77"/>
      <c r="I161" s="77"/>
      <c r="J161" s="77"/>
      <c r="K161" s="77"/>
      <c r="L161" s="30"/>
      <c r="M161" s="30"/>
      <c r="N161" s="30"/>
      <c r="O161" s="30"/>
      <c r="P161" s="71"/>
      <c r="Q161" s="31"/>
    </row>
    <row r="162" spans="1:17" ht="15.75" customHeight="1">
      <c r="A162" s="48"/>
      <c r="B162" s="38"/>
      <c r="C162" s="38"/>
      <c r="D162" s="38"/>
      <c r="E162" s="77"/>
      <c r="F162" s="77"/>
      <c r="G162" s="77"/>
      <c r="H162" s="77"/>
      <c r="I162" s="77"/>
      <c r="J162" s="77"/>
      <c r="K162" s="77"/>
      <c r="L162" s="30"/>
      <c r="M162" s="30"/>
      <c r="N162" s="30"/>
      <c r="O162" s="30"/>
      <c r="P162" s="71"/>
      <c r="Q162" s="31"/>
    </row>
    <row r="163" spans="1:17" ht="15.75" customHeight="1">
      <c r="A163" s="48"/>
      <c r="B163" s="38"/>
      <c r="C163" s="38"/>
      <c r="D163" s="38"/>
      <c r="E163" s="77"/>
      <c r="F163" s="77"/>
      <c r="G163" s="77"/>
      <c r="H163" s="77"/>
      <c r="I163" s="77"/>
      <c r="J163" s="77"/>
      <c r="K163" s="77"/>
      <c r="L163" s="30"/>
      <c r="M163" s="30"/>
      <c r="N163" s="30"/>
      <c r="O163" s="30"/>
      <c r="P163" s="71"/>
      <c r="Q163" s="31"/>
    </row>
    <row r="164" spans="1:17" ht="15.75" customHeight="1">
      <c r="A164" s="48"/>
      <c r="B164" s="38"/>
      <c r="C164" s="38"/>
      <c r="D164" s="38"/>
      <c r="E164" s="77"/>
      <c r="F164" s="77"/>
      <c r="G164" s="77"/>
      <c r="H164" s="77"/>
      <c r="I164" s="77"/>
      <c r="J164" s="77"/>
      <c r="K164" s="77"/>
      <c r="L164" s="30"/>
      <c r="M164" s="30"/>
      <c r="N164" s="30"/>
      <c r="O164" s="30"/>
      <c r="P164" s="71"/>
      <c r="Q164" s="31"/>
    </row>
    <row r="165" spans="1:17" ht="15.75" customHeight="1">
      <c r="A165" s="48"/>
      <c r="B165" s="38"/>
      <c r="C165" s="38"/>
      <c r="D165" s="38"/>
      <c r="E165" s="77"/>
      <c r="F165" s="77"/>
      <c r="G165" s="77"/>
      <c r="H165" s="77"/>
      <c r="I165" s="77"/>
      <c r="J165" s="77"/>
      <c r="K165" s="77"/>
      <c r="L165" s="30"/>
      <c r="M165" s="30"/>
      <c r="N165" s="30"/>
      <c r="O165" s="30"/>
      <c r="P165" s="71"/>
      <c r="Q165" s="31"/>
    </row>
    <row r="166" spans="1:17" ht="15.75" customHeight="1">
      <c r="A166" s="48"/>
      <c r="B166" s="38"/>
      <c r="C166" s="38"/>
      <c r="D166" s="38"/>
      <c r="E166" s="77"/>
      <c r="F166" s="77"/>
      <c r="G166" s="77"/>
      <c r="H166" s="77"/>
      <c r="I166" s="77"/>
      <c r="J166" s="77"/>
      <c r="K166" s="77"/>
      <c r="L166" s="30"/>
      <c r="M166" s="30"/>
      <c r="N166" s="30"/>
      <c r="O166" s="30"/>
      <c r="P166" s="71"/>
      <c r="Q166" s="31"/>
    </row>
    <row r="167" spans="1:17" ht="15.75" customHeight="1">
      <c r="A167" s="48"/>
      <c r="B167" s="38"/>
      <c r="C167" s="38"/>
      <c r="D167" s="38"/>
      <c r="E167" s="77"/>
      <c r="F167" s="77"/>
      <c r="G167" s="77"/>
      <c r="H167" s="77"/>
      <c r="I167" s="77"/>
      <c r="J167" s="77"/>
      <c r="K167" s="77"/>
      <c r="L167" s="30"/>
      <c r="M167" s="30"/>
      <c r="N167" s="30"/>
      <c r="O167" s="30"/>
      <c r="P167" s="71"/>
      <c r="Q167" s="31"/>
    </row>
    <row r="168" spans="1:17" ht="15.75" customHeight="1">
      <c r="A168" s="48"/>
      <c r="B168" s="38"/>
      <c r="C168" s="38"/>
      <c r="D168" s="38"/>
      <c r="E168" s="77"/>
      <c r="F168" s="77"/>
      <c r="G168" s="77"/>
      <c r="H168" s="77"/>
      <c r="I168" s="77"/>
      <c r="J168" s="77"/>
      <c r="K168" s="77"/>
      <c r="L168" s="30"/>
      <c r="M168" s="30"/>
      <c r="N168" s="30"/>
      <c r="O168" s="30"/>
      <c r="P168" s="71"/>
      <c r="Q168" s="31"/>
    </row>
    <row r="169" spans="1:17" ht="15.75" customHeight="1">
      <c r="A169" s="48"/>
      <c r="B169" s="38"/>
      <c r="C169" s="38"/>
      <c r="D169" s="38"/>
      <c r="E169" s="77"/>
      <c r="F169" s="77"/>
      <c r="G169" s="77"/>
      <c r="H169" s="77"/>
      <c r="I169" s="77"/>
      <c r="J169" s="77"/>
      <c r="K169" s="77"/>
      <c r="L169" s="30"/>
      <c r="M169" s="30"/>
      <c r="N169" s="30"/>
      <c r="O169" s="30"/>
      <c r="P169" s="71"/>
      <c r="Q169" s="31"/>
    </row>
    <row r="170" spans="1:17" ht="15.75" customHeight="1">
      <c r="A170" s="48"/>
      <c r="B170" s="38"/>
      <c r="C170" s="38"/>
      <c r="D170" s="38"/>
      <c r="E170" s="77"/>
      <c r="F170" s="77"/>
      <c r="G170" s="77"/>
      <c r="H170" s="77"/>
      <c r="I170" s="77"/>
      <c r="J170" s="77"/>
      <c r="K170" s="77"/>
      <c r="L170" s="30"/>
      <c r="M170" s="30"/>
      <c r="N170" s="30"/>
      <c r="O170" s="30"/>
      <c r="P170" s="71"/>
      <c r="Q170" s="31"/>
    </row>
    <row r="171" spans="1:17" ht="15.75" customHeight="1">
      <c r="A171" s="48"/>
      <c r="B171" s="38"/>
      <c r="C171" s="38"/>
      <c r="D171" s="38"/>
      <c r="E171" s="77"/>
      <c r="F171" s="77"/>
      <c r="G171" s="77"/>
      <c r="H171" s="77"/>
      <c r="I171" s="77"/>
      <c r="J171" s="77"/>
      <c r="K171" s="77"/>
      <c r="L171" s="30"/>
      <c r="M171" s="30"/>
      <c r="N171" s="30"/>
      <c r="O171" s="30"/>
      <c r="P171" s="71"/>
      <c r="Q171" s="31"/>
    </row>
    <row r="172" spans="1:17" ht="15.75" customHeight="1">
      <c r="A172" s="48"/>
      <c r="B172" s="38"/>
      <c r="C172" s="38"/>
      <c r="D172" s="38"/>
      <c r="E172" s="77"/>
      <c r="F172" s="77"/>
      <c r="G172" s="77"/>
      <c r="H172" s="77"/>
      <c r="I172" s="77"/>
      <c r="J172" s="77"/>
      <c r="K172" s="77"/>
      <c r="L172" s="30"/>
      <c r="M172" s="30"/>
      <c r="N172" s="30"/>
      <c r="O172" s="30"/>
      <c r="P172" s="71"/>
      <c r="Q172" s="31"/>
    </row>
    <row r="173" spans="1:17" ht="15.75" customHeight="1">
      <c r="A173" s="48"/>
      <c r="B173" s="38"/>
      <c r="C173" s="38"/>
      <c r="D173" s="38"/>
      <c r="E173" s="77"/>
      <c r="F173" s="77"/>
      <c r="G173" s="77"/>
      <c r="H173" s="77"/>
      <c r="I173" s="77"/>
      <c r="J173" s="77"/>
      <c r="K173" s="77"/>
      <c r="L173" s="30"/>
      <c r="M173" s="30"/>
      <c r="N173" s="30"/>
      <c r="O173" s="30"/>
      <c r="P173" s="71"/>
      <c r="Q173" s="31"/>
    </row>
    <row r="174" spans="1:17" ht="15.75" customHeight="1">
      <c r="A174" s="48"/>
      <c r="B174" s="38"/>
      <c r="C174" s="38"/>
      <c r="D174" s="38"/>
      <c r="E174" s="77"/>
      <c r="F174" s="77"/>
      <c r="G174" s="77"/>
      <c r="H174" s="77"/>
      <c r="I174" s="77"/>
      <c r="J174" s="77"/>
      <c r="K174" s="77"/>
      <c r="L174" s="30"/>
      <c r="M174" s="30"/>
      <c r="N174" s="30"/>
      <c r="O174" s="30"/>
      <c r="P174" s="71"/>
      <c r="Q174" s="31"/>
    </row>
    <row r="175" spans="1:17" ht="15.75" customHeight="1">
      <c r="A175" s="48"/>
      <c r="B175" s="38"/>
      <c r="C175" s="38"/>
      <c r="D175" s="38"/>
      <c r="E175" s="77"/>
      <c r="F175" s="77"/>
      <c r="G175" s="77"/>
      <c r="H175" s="77"/>
      <c r="I175" s="77"/>
      <c r="J175" s="77"/>
      <c r="K175" s="77"/>
      <c r="L175" s="30"/>
      <c r="M175" s="30"/>
      <c r="N175" s="30"/>
      <c r="O175" s="30"/>
      <c r="P175" s="71"/>
      <c r="Q175" s="31"/>
    </row>
    <row r="176" spans="1:17" ht="15.75" customHeight="1">
      <c r="A176" s="48"/>
      <c r="B176" s="38"/>
      <c r="C176" s="38"/>
      <c r="D176" s="38"/>
      <c r="E176" s="77"/>
      <c r="F176" s="77"/>
      <c r="G176" s="77"/>
      <c r="H176" s="77"/>
      <c r="I176" s="77"/>
      <c r="J176" s="77"/>
      <c r="K176" s="77"/>
      <c r="L176" s="30"/>
      <c r="M176" s="30"/>
      <c r="N176" s="30"/>
      <c r="O176" s="30"/>
      <c r="P176" s="71"/>
      <c r="Q176" s="31"/>
    </row>
    <row r="177" spans="1:17" ht="15.75" customHeight="1">
      <c r="A177" s="48"/>
      <c r="B177" s="38"/>
      <c r="C177" s="38"/>
      <c r="D177" s="38"/>
      <c r="E177" s="77"/>
      <c r="F177" s="77"/>
      <c r="G177" s="77"/>
      <c r="H177" s="77"/>
      <c r="I177" s="77"/>
      <c r="J177" s="77"/>
      <c r="K177" s="77"/>
      <c r="L177" s="30"/>
      <c r="M177" s="30"/>
      <c r="N177" s="30"/>
      <c r="O177" s="30"/>
      <c r="P177" s="71"/>
      <c r="Q177" s="31"/>
    </row>
    <row r="178" spans="1:17" ht="15.75" customHeight="1">
      <c r="A178" s="48"/>
      <c r="B178" s="38"/>
      <c r="C178" s="38"/>
      <c r="D178" s="38"/>
      <c r="E178" s="77"/>
      <c r="F178" s="77"/>
      <c r="G178" s="77"/>
      <c r="H178" s="77"/>
      <c r="I178" s="77"/>
      <c r="J178" s="77"/>
      <c r="K178" s="77"/>
      <c r="L178" s="30"/>
      <c r="M178" s="30"/>
      <c r="N178" s="30"/>
      <c r="O178" s="30"/>
      <c r="P178" s="71"/>
      <c r="Q178" s="31"/>
    </row>
    <row r="179" spans="1:17" ht="15.75" customHeight="1">
      <c r="A179" s="48"/>
      <c r="B179" s="38"/>
      <c r="C179" s="38"/>
      <c r="D179" s="38"/>
      <c r="E179" s="77"/>
      <c r="F179" s="77"/>
      <c r="G179" s="77"/>
      <c r="H179" s="77"/>
      <c r="I179" s="77"/>
      <c r="J179" s="77"/>
      <c r="K179" s="77"/>
      <c r="L179" s="30"/>
      <c r="M179" s="30"/>
      <c r="N179" s="30"/>
      <c r="O179" s="30"/>
      <c r="P179" s="71"/>
      <c r="Q179" s="31"/>
    </row>
    <row r="180" spans="1:17" ht="15.75" customHeight="1">
      <c r="A180" s="48"/>
      <c r="B180" s="38"/>
      <c r="C180" s="38"/>
      <c r="D180" s="38"/>
      <c r="E180" s="77"/>
      <c r="F180" s="77"/>
      <c r="G180" s="77"/>
      <c r="H180" s="77"/>
      <c r="I180" s="77"/>
      <c r="J180" s="77"/>
      <c r="K180" s="77"/>
      <c r="L180" s="30"/>
      <c r="M180" s="30"/>
      <c r="N180" s="30"/>
      <c r="O180" s="30"/>
      <c r="P180" s="71"/>
      <c r="Q180" s="31"/>
    </row>
    <row r="181" spans="1:17" ht="15.75" customHeight="1">
      <c r="A181" s="48"/>
      <c r="B181" s="38"/>
      <c r="C181" s="38"/>
      <c r="D181" s="38"/>
      <c r="E181" s="77"/>
      <c r="F181" s="77"/>
      <c r="G181" s="77"/>
      <c r="H181" s="77"/>
      <c r="I181" s="77"/>
      <c r="J181" s="77"/>
      <c r="K181" s="77"/>
      <c r="L181" s="30"/>
      <c r="M181" s="30"/>
      <c r="N181" s="30"/>
      <c r="O181" s="30"/>
      <c r="P181" s="71"/>
      <c r="Q181" s="31"/>
    </row>
    <row r="182" spans="1:17" ht="15.75" customHeight="1">
      <c r="A182" s="48"/>
      <c r="B182" s="38"/>
      <c r="C182" s="38"/>
      <c r="D182" s="38"/>
      <c r="E182" s="77"/>
      <c r="F182" s="77"/>
      <c r="G182" s="77"/>
      <c r="H182" s="77"/>
      <c r="I182" s="77"/>
      <c r="J182" s="77"/>
      <c r="K182" s="77"/>
      <c r="L182" s="30"/>
      <c r="M182" s="30"/>
      <c r="N182" s="30"/>
      <c r="O182" s="30"/>
      <c r="P182" s="71"/>
      <c r="Q182" s="31"/>
    </row>
    <row r="183" spans="1:17" ht="15.75" customHeight="1">
      <c r="A183" s="48"/>
      <c r="B183" s="38"/>
      <c r="C183" s="38"/>
      <c r="D183" s="38"/>
      <c r="E183" s="77"/>
      <c r="F183" s="77"/>
      <c r="G183" s="77"/>
      <c r="H183" s="77"/>
      <c r="I183" s="77"/>
      <c r="J183" s="77"/>
      <c r="K183" s="77"/>
      <c r="L183" s="30"/>
      <c r="M183" s="30"/>
      <c r="N183" s="30"/>
      <c r="O183" s="30"/>
      <c r="P183" s="71"/>
      <c r="Q183" s="31"/>
    </row>
    <row r="184" spans="1:17" ht="15.75" customHeight="1">
      <c r="A184" s="48"/>
      <c r="B184" s="38"/>
      <c r="C184" s="38"/>
      <c r="D184" s="38"/>
      <c r="E184" s="77"/>
      <c r="F184" s="77"/>
      <c r="G184" s="77"/>
      <c r="H184" s="77"/>
      <c r="I184" s="77"/>
      <c r="J184" s="77"/>
      <c r="K184" s="77"/>
      <c r="L184" s="30"/>
      <c r="M184" s="30"/>
      <c r="N184" s="30"/>
      <c r="O184" s="30"/>
      <c r="P184" s="71"/>
      <c r="Q184" s="31"/>
    </row>
    <row r="185" spans="1:17" ht="15.75" customHeight="1">
      <c r="A185" s="48"/>
      <c r="B185" s="38"/>
      <c r="C185" s="38"/>
      <c r="D185" s="38"/>
      <c r="E185" s="77"/>
      <c r="F185" s="77"/>
      <c r="G185" s="77"/>
      <c r="H185" s="77"/>
      <c r="I185" s="77"/>
      <c r="J185" s="77"/>
      <c r="K185" s="77"/>
      <c r="L185" s="30"/>
      <c r="M185" s="30"/>
      <c r="N185" s="30"/>
      <c r="O185" s="30"/>
      <c r="P185" s="71"/>
      <c r="Q185" s="31"/>
    </row>
    <row r="186" spans="1:17" ht="15.75" customHeight="1">
      <c r="A186" s="48"/>
      <c r="B186" s="38"/>
      <c r="C186" s="38"/>
      <c r="D186" s="38"/>
      <c r="E186" s="77"/>
      <c r="F186" s="77"/>
      <c r="G186" s="77"/>
      <c r="H186" s="77"/>
      <c r="I186" s="77"/>
      <c r="J186" s="77"/>
      <c r="K186" s="77"/>
      <c r="L186" s="30"/>
      <c r="M186" s="30"/>
      <c r="N186" s="30"/>
      <c r="O186" s="30"/>
      <c r="P186" s="71"/>
      <c r="Q186" s="31"/>
    </row>
    <row r="187" spans="1:17" ht="15.75" customHeight="1">
      <c r="A187" s="48"/>
      <c r="B187" s="38"/>
      <c r="C187" s="38"/>
      <c r="D187" s="38"/>
      <c r="E187" s="77"/>
      <c r="F187" s="77"/>
      <c r="G187" s="77"/>
      <c r="H187" s="77"/>
      <c r="I187" s="77"/>
      <c r="J187" s="77"/>
      <c r="K187" s="77"/>
      <c r="L187" s="30"/>
      <c r="M187" s="30"/>
      <c r="N187" s="30"/>
      <c r="O187" s="30"/>
      <c r="P187" s="71"/>
      <c r="Q187" s="31"/>
    </row>
    <row r="188" spans="1:17" ht="15.75" customHeight="1">
      <c r="A188" s="48"/>
      <c r="B188" s="38"/>
      <c r="C188" s="38"/>
      <c r="D188" s="38"/>
      <c r="E188" s="77"/>
      <c r="F188" s="77"/>
      <c r="G188" s="77"/>
      <c r="H188" s="77"/>
      <c r="I188" s="77"/>
      <c r="J188" s="77"/>
      <c r="K188" s="77"/>
      <c r="L188" s="30"/>
      <c r="M188" s="30"/>
      <c r="N188" s="30"/>
      <c r="O188" s="30"/>
      <c r="P188" s="71"/>
      <c r="Q188" s="31"/>
    </row>
    <row r="189" spans="1:17" ht="15.75" customHeight="1">
      <c r="A189" s="48"/>
      <c r="B189" s="38"/>
      <c r="C189" s="38"/>
      <c r="D189" s="38"/>
      <c r="E189" s="77"/>
      <c r="F189" s="77"/>
      <c r="G189" s="77"/>
      <c r="H189" s="77"/>
      <c r="I189" s="77"/>
      <c r="J189" s="77"/>
      <c r="K189" s="77"/>
      <c r="L189" s="30"/>
      <c r="M189" s="30"/>
      <c r="N189" s="30"/>
      <c r="O189" s="30"/>
      <c r="P189" s="71"/>
      <c r="Q189" s="31"/>
    </row>
    <row r="190" spans="1:17" ht="15.75" customHeight="1">
      <c r="A190" s="48"/>
      <c r="B190" s="38"/>
      <c r="C190" s="38"/>
      <c r="D190" s="38"/>
      <c r="E190" s="77"/>
      <c r="F190" s="77"/>
      <c r="G190" s="77"/>
      <c r="H190" s="77"/>
      <c r="I190" s="77"/>
      <c r="J190" s="77"/>
      <c r="K190" s="77"/>
      <c r="L190" s="30"/>
      <c r="M190" s="30"/>
      <c r="N190" s="30"/>
      <c r="O190" s="30"/>
      <c r="P190" s="71"/>
      <c r="Q190" s="31"/>
    </row>
    <row r="191" spans="1:17" ht="15.75" customHeight="1">
      <c r="A191" s="48"/>
      <c r="B191" s="38"/>
      <c r="C191" s="38"/>
      <c r="D191" s="38"/>
      <c r="E191" s="77"/>
      <c r="F191" s="77"/>
      <c r="G191" s="77"/>
      <c r="H191" s="77"/>
      <c r="I191" s="77"/>
      <c r="J191" s="77"/>
      <c r="K191" s="77"/>
      <c r="L191" s="30"/>
      <c r="M191" s="30"/>
      <c r="N191" s="30"/>
      <c r="O191" s="30"/>
      <c r="P191" s="71"/>
      <c r="Q191" s="31"/>
    </row>
    <row r="192" spans="1:17" ht="15.75" customHeight="1">
      <c r="A192" s="48"/>
      <c r="B192" s="38"/>
      <c r="C192" s="38"/>
      <c r="D192" s="38"/>
      <c r="E192" s="77"/>
      <c r="F192" s="77"/>
      <c r="G192" s="77"/>
      <c r="H192" s="77"/>
      <c r="I192" s="77"/>
      <c r="J192" s="77"/>
      <c r="K192" s="77"/>
      <c r="L192" s="30"/>
      <c r="M192" s="30"/>
      <c r="N192" s="30"/>
      <c r="O192" s="30"/>
      <c r="P192" s="71"/>
      <c r="Q192" s="31"/>
    </row>
    <row r="193" spans="1:17" ht="15.75" customHeight="1">
      <c r="A193" s="48"/>
      <c r="B193" s="38"/>
      <c r="C193" s="38"/>
      <c r="D193" s="38"/>
      <c r="E193" s="77"/>
      <c r="F193" s="77"/>
      <c r="G193" s="77"/>
      <c r="H193" s="77"/>
      <c r="I193" s="77"/>
      <c r="J193" s="77"/>
      <c r="K193" s="77"/>
      <c r="L193" s="30"/>
      <c r="M193" s="30"/>
      <c r="N193" s="30"/>
      <c r="O193" s="30"/>
      <c r="P193" s="71"/>
      <c r="Q193" s="31"/>
    </row>
    <row r="194" spans="1:17" ht="15.75" customHeight="1">
      <c r="A194" s="48"/>
      <c r="B194" s="38"/>
      <c r="C194" s="38"/>
      <c r="D194" s="38"/>
      <c r="E194" s="77"/>
      <c r="F194" s="77"/>
      <c r="G194" s="77"/>
      <c r="H194" s="77"/>
      <c r="I194" s="77"/>
      <c r="J194" s="77"/>
      <c r="K194" s="77"/>
      <c r="L194" s="30"/>
      <c r="M194" s="30"/>
      <c r="N194" s="30"/>
      <c r="O194" s="30"/>
      <c r="P194" s="71"/>
      <c r="Q194" s="31"/>
    </row>
    <row r="195" spans="1:17" ht="15.75" customHeight="1">
      <c r="A195" s="48"/>
      <c r="B195" s="38"/>
      <c r="C195" s="38"/>
      <c r="D195" s="38"/>
      <c r="E195" s="77"/>
      <c r="F195" s="77"/>
      <c r="G195" s="77"/>
      <c r="H195" s="77"/>
      <c r="I195" s="77"/>
      <c r="J195" s="77"/>
      <c r="K195" s="77"/>
      <c r="L195" s="30"/>
      <c r="M195" s="30"/>
      <c r="N195" s="30"/>
      <c r="O195" s="30"/>
      <c r="P195" s="71"/>
      <c r="Q195" s="31"/>
    </row>
    <row r="196" spans="1:17" ht="15.75" customHeight="1">
      <c r="A196" s="48"/>
      <c r="B196" s="38"/>
      <c r="C196" s="38"/>
      <c r="D196" s="38"/>
      <c r="E196" s="77"/>
      <c r="F196" s="77"/>
      <c r="G196" s="77"/>
      <c r="H196" s="77"/>
      <c r="I196" s="77"/>
      <c r="J196" s="77"/>
      <c r="K196" s="77"/>
      <c r="L196" s="30"/>
      <c r="M196" s="30"/>
      <c r="N196" s="30"/>
      <c r="O196" s="30"/>
      <c r="P196" s="71"/>
      <c r="Q196" s="31"/>
    </row>
    <row r="197" spans="1:17" ht="15.75" customHeight="1">
      <c r="A197" s="48"/>
      <c r="B197" s="38"/>
      <c r="C197" s="38"/>
      <c r="D197" s="38"/>
      <c r="E197" s="77"/>
      <c r="F197" s="77"/>
      <c r="G197" s="77"/>
      <c r="H197" s="77"/>
      <c r="I197" s="77"/>
      <c r="J197" s="77"/>
      <c r="K197" s="77"/>
      <c r="L197" s="30"/>
      <c r="M197" s="30"/>
      <c r="N197" s="30"/>
      <c r="O197" s="30"/>
      <c r="P197" s="71"/>
      <c r="Q197" s="31"/>
    </row>
    <row r="198" spans="1:17" ht="15.75" customHeight="1">
      <c r="A198" s="48"/>
      <c r="B198" s="38"/>
      <c r="C198" s="38"/>
      <c r="D198" s="38"/>
      <c r="E198" s="77"/>
      <c r="F198" s="77"/>
      <c r="G198" s="77"/>
      <c r="H198" s="77"/>
      <c r="I198" s="77"/>
      <c r="J198" s="77"/>
      <c r="K198" s="77"/>
      <c r="L198" s="30"/>
      <c r="M198" s="30"/>
      <c r="N198" s="30"/>
      <c r="O198" s="30"/>
      <c r="P198" s="71"/>
      <c r="Q198" s="31"/>
    </row>
    <row r="199" spans="1:17" ht="15.75" customHeight="1">
      <c r="A199" s="48"/>
      <c r="B199" s="38"/>
      <c r="C199" s="38"/>
      <c r="D199" s="38"/>
      <c r="E199" s="77"/>
      <c r="F199" s="77"/>
      <c r="G199" s="77"/>
      <c r="H199" s="77"/>
      <c r="I199" s="77"/>
      <c r="J199" s="77"/>
      <c r="K199" s="77"/>
      <c r="L199" s="30"/>
      <c r="M199" s="30"/>
      <c r="N199" s="30"/>
      <c r="O199" s="30"/>
      <c r="P199" s="71"/>
      <c r="Q199" s="31"/>
    </row>
    <row r="200" spans="1:17" ht="15.75" customHeight="1">
      <c r="A200" s="48"/>
      <c r="B200" s="38"/>
      <c r="C200" s="38"/>
      <c r="D200" s="38"/>
      <c r="E200" s="77"/>
      <c r="F200" s="77"/>
      <c r="G200" s="77"/>
      <c r="H200" s="77"/>
      <c r="I200" s="77"/>
      <c r="J200" s="77"/>
      <c r="K200" s="77"/>
      <c r="L200" s="30"/>
      <c r="M200" s="30"/>
      <c r="N200" s="30"/>
      <c r="O200" s="30"/>
      <c r="P200" s="71"/>
      <c r="Q200" s="31"/>
    </row>
    <row r="201" spans="1:17" ht="15.75" customHeight="1">
      <c r="A201" s="48"/>
      <c r="B201" s="38"/>
      <c r="C201" s="38"/>
      <c r="D201" s="38"/>
      <c r="E201" s="77"/>
      <c r="F201" s="77"/>
      <c r="G201" s="77"/>
      <c r="H201" s="77"/>
      <c r="I201" s="77"/>
      <c r="J201" s="77"/>
      <c r="K201" s="77"/>
      <c r="L201" s="30"/>
      <c r="M201" s="30"/>
      <c r="N201" s="30"/>
      <c r="O201" s="30"/>
      <c r="P201" s="71"/>
      <c r="Q201" s="31"/>
    </row>
    <row r="202" spans="1:17" ht="15.75" customHeight="1">
      <c r="A202" s="48"/>
      <c r="B202" s="38"/>
      <c r="C202" s="38"/>
      <c r="D202" s="38"/>
      <c r="E202" s="77"/>
      <c r="F202" s="77"/>
      <c r="G202" s="77"/>
      <c r="H202" s="77"/>
      <c r="I202" s="77"/>
      <c r="J202" s="77"/>
      <c r="K202" s="77"/>
      <c r="L202" s="30"/>
      <c r="M202" s="30"/>
      <c r="N202" s="30"/>
      <c r="O202" s="30"/>
      <c r="P202" s="71"/>
      <c r="Q202" s="31"/>
    </row>
    <row r="203" spans="1:17" ht="15.75" customHeight="1">
      <c r="A203" s="48"/>
      <c r="B203" s="38"/>
      <c r="C203" s="38"/>
      <c r="D203" s="38"/>
      <c r="E203" s="77"/>
      <c r="F203" s="77"/>
      <c r="G203" s="77"/>
      <c r="H203" s="77"/>
      <c r="I203" s="77"/>
      <c r="J203" s="77"/>
      <c r="K203" s="77"/>
      <c r="L203" s="30"/>
      <c r="M203" s="30"/>
      <c r="N203" s="30"/>
      <c r="O203" s="30"/>
      <c r="P203" s="71"/>
      <c r="Q203" s="31"/>
    </row>
    <row r="204" spans="1:17" ht="15.75" customHeight="1">
      <c r="A204" s="48"/>
      <c r="B204" s="38"/>
      <c r="C204" s="38"/>
      <c r="D204" s="38"/>
      <c r="E204" s="77"/>
      <c r="F204" s="77"/>
      <c r="G204" s="77"/>
      <c r="H204" s="77"/>
      <c r="I204" s="77"/>
      <c r="J204" s="77"/>
      <c r="K204" s="77"/>
      <c r="L204" s="30"/>
      <c r="M204" s="30"/>
      <c r="N204" s="30"/>
      <c r="O204" s="30"/>
      <c r="P204" s="71"/>
      <c r="Q204" s="31"/>
    </row>
    <row r="205" spans="1:17" ht="15.75" customHeight="1">
      <c r="A205" s="48"/>
      <c r="B205" s="38"/>
      <c r="C205" s="38"/>
      <c r="D205" s="38"/>
      <c r="E205" s="77"/>
      <c r="F205" s="77"/>
      <c r="G205" s="77"/>
      <c r="H205" s="77"/>
      <c r="I205" s="77"/>
      <c r="J205" s="77"/>
      <c r="K205" s="77"/>
      <c r="L205" s="30"/>
      <c r="M205" s="30"/>
      <c r="N205" s="30"/>
      <c r="O205" s="30"/>
      <c r="P205" s="71"/>
      <c r="Q205" s="31"/>
    </row>
    <row r="206" spans="1:17" ht="15.75" customHeight="1">
      <c r="A206" s="48"/>
      <c r="B206" s="38"/>
      <c r="C206" s="38"/>
      <c r="D206" s="38"/>
      <c r="E206" s="77"/>
      <c r="F206" s="77"/>
      <c r="G206" s="77"/>
      <c r="H206" s="77"/>
      <c r="I206" s="77"/>
      <c r="J206" s="77"/>
      <c r="K206" s="77"/>
      <c r="L206" s="30"/>
      <c r="M206" s="30"/>
      <c r="N206" s="30"/>
      <c r="O206" s="30"/>
      <c r="P206" s="71"/>
      <c r="Q206" s="31"/>
    </row>
    <row r="207" spans="1:17" ht="15.75" customHeight="1">
      <c r="A207" s="48"/>
      <c r="B207" s="38"/>
      <c r="C207" s="38"/>
      <c r="D207" s="38"/>
      <c r="E207" s="77"/>
      <c r="F207" s="77"/>
      <c r="G207" s="77"/>
      <c r="H207" s="77"/>
      <c r="I207" s="77"/>
      <c r="J207" s="77"/>
      <c r="K207" s="77"/>
      <c r="L207" s="30"/>
      <c r="M207" s="30"/>
      <c r="N207" s="30"/>
      <c r="O207" s="30"/>
      <c r="P207" s="71"/>
      <c r="Q207" s="31"/>
    </row>
    <row r="208" spans="1:17" ht="15.75" customHeight="1">
      <c r="A208" s="48"/>
      <c r="B208" s="38"/>
      <c r="C208" s="38"/>
      <c r="D208" s="38"/>
      <c r="E208" s="77"/>
      <c r="F208" s="77"/>
      <c r="G208" s="77"/>
      <c r="H208" s="77"/>
      <c r="I208" s="77"/>
      <c r="J208" s="77"/>
      <c r="K208" s="77"/>
      <c r="L208" s="30"/>
      <c r="M208" s="30"/>
      <c r="N208" s="30"/>
      <c r="O208" s="30"/>
      <c r="P208" s="71"/>
      <c r="Q208" s="31"/>
    </row>
    <row r="209" spans="1:17" ht="15.75" customHeight="1">
      <c r="A209" s="48"/>
      <c r="B209" s="38"/>
      <c r="C209" s="38"/>
      <c r="D209" s="38"/>
      <c r="E209" s="77"/>
      <c r="F209" s="77"/>
      <c r="G209" s="77"/>
      <c r="H209" s="77"/>
      <c r="I209" s="77"/>
      <c r="J209" s="77"/>
      <c r="K209" s="77"/>
      <c r="L209" s="30"/>
      <c r="M209" s="30"/>
      <c r="N209" s="30"/>
      <c r="O209" s="30"/>
      <c r="P209" s="71"/>
      <c r="Q209" s="31"/>
    </row>
    <row r="210" spans="1:17" ht="15.75" customHeight="1">
      <c r="A210" s="48"/>
      <c r="B210" s="38"/>
      <c r="C210" s="38"/>
      <c r="D210" s="38"/>
      <c r="E210" s="77"/>
      <c r="F210" s="77"/>
      <c r="G210" s="77"/>
      <c r="H210" s="77"/>
      <c r="I210" s="77"/>
      <c r="J210" s="77"/>
      <c r="K210" s="77"/>
      <c r="L210" s="30"/>
      <c r="M210" s="30"/>
      <c r="N210" s="30"/>
      <c r="O210" s="30"/>
      <c r="P210" s="71"/>
      <c r="Q210" s="31"/>
    </row>
    <row r="211" spans="1:17" ht="15.75" customHeight="1">
      <c r="A211" s="48"/>
      <c r="B211" s="38"/>
      <c r="C211" s="38"/>
      <c r="D211" s="38"/>
      <c r="E211" s="77"/>
      <c r="F211" s="77"/>
      <c r="G211" s="77"/>
      <c r="H211" s="77"/>
      <c r="I211" s="77"/>
      <c r="J211" s="77"/>
      <c r="K211" s="77"/>
      <c r="L211" s="30"/>
      <c r="M211" s="30"/>
      <c r="N211" s="30"/>
      <c r="O211" s="30"/>
      <c r="P211" s="71"/>
      <c r="Q211" s="31"/>
    </row>
    <row r="212" spans="1:17" ht="15.75" customHeight="1">
      <c r="A212" s="48"/>
      <c r="B212" s="38"/>
      <c r="C212" s="38"/>
      <c r="D212" s="38"/>
      <c r="E212" s="77"/>
      <c r="F212" s="77"/>
      <c r="G212" s="77"/>
      <c r="H212" s="77"/>
      <c r="I212" s="77"/>
      <c r="J212" s="77"/>
      <c r="K212" s="77"/>
      <c r="L212" s="30"/>
      <c r="M212" s="30"/>
      <c r="N212" s="30"/>
      <c r="O212" s="30"/>
      <c r="P212" s="71"/>
      <c r="Q212" s="31"/>
    </row>
    <row r="213" spans="1:17" ht="15.75" customHeight="1">
      <c r="A213" s="48"/>
      <c r="B213" s="38"/>
      <c r="C213" s="38"/>
      <c r="D213" s="38"/>
      <c r="E213" s="77"/>
      <c r="F213" s="77"/>
      <c r="G213" s="77"/>
      <c r="H213" s="77"/>
      <c r="I213" s="77"/>
      <c r="J213" s="77"/>
      <c r="K213" s="77"/>
      <c r="L213" s="30"/>
      <c r="M213" s="30"/>
      <c r="N213" s="30"/>
      <c r="O213" s="30"/>
      <c r="P213" s="71"/>
      <c r="Q213" s="31"/>
    </row>
    <row r="214" spans="1:17" ht="15.75" customHeight="1">
      <c r="A214" s="48"/>
      <c r="B214" s="38"/>
      <c r="C214" s="38"/>
      <c r="D214" s="38"/>
      <c r="E214" s="77"/>
      <c r="F214" s="77"/>
      <c r="G214" s="77"/>
      <c r="H214" s="77"/>
      <c r="I214" s="77"/>
      <c r="J214" s="77"/>
      <c r="K214" s="77"/>
      <c r="L214" s="30"/>
      <c r="M214" s="30"/>
      <c r="N214" s="30"/>
      <c r="O214" s="30"/>
      <c r="P214" s="71"/>
      <c r="Q214" s="31"/>
    </row>
    <row r="215" spans="1:17" ht="15.75" customHeight="1">
      <c r="A215" s="48"/>
      <c r="B215" s="38"/>
      <c r="C215" s="38"/>
      <c r="D215" s="38"/>
      <c r="E215" s="77"/>
      <c r="F215" s="77"/>
      <c r="G215" s="77"/>
      <c r="H215" s="77"/>
      <c r="I215" s="77"/>
      <c r="J215" s="77"/>
      <c r="K215" s="77"/>
      <c r="L215" s="30"/>
      <c r="M215" s="30"/>
      <c r="N215" s="30"/>
      <c r="O215" s="30"/>
      <c r="P215" s="71"/>
      <c r="Q215" s="31"/>
    </row>
    <row r="216" spans="1:17" ht="15.75" customHeight="1">
      <c r="A216" s="48"/>
      <c r="B216" s="38"/>
      <c r="C216" s="38"/>
      <c r="D216" s="38"/>
      <c r="E216" s="77"/>
      <c r="F216" s="77"/>
      <c r="G216" s="77"/>
      <c r="H216" s="77"/>
      <c r="I216" s="77"/>
      <c r="J216" s="77"/>
      <c r="K216" s="77"/>
      <c r="L216" s="30"/>
      <c r="M216" s="30"/>
      <c r="N216" s="30"/>
      <c r="O216" s="30"/>
      <c r="P216" s="71"/>
      <c r="Q216" s="31"/>
    </row>
    <row r="217" spans="1:17" ht="15.75" customHeight="1">
      <c r="A217" s="48"/>
      <c r="B217" s="38"/>
      <c r="C217" s="38"/>
      <c r="D217" s="38"/>
      <c r="E217" s="77"/>
      <c r="F217" s="77"/>
      <c r="G217" s="77"/>
      <c r="H217" s="77"/>
      <c r="I217" s="77"/>
      <c r="J217" s="77"/>
      <c r="K217" s="77"/>
      <c r="L217" s="30"/>
      <c r="M217" s="30"/>
      <c r="N217" s="30"/>
      <c r="O217" s="30"/>
      <c r="P217" s="71"/>
      <c r="Q217" s="31"/>
    </row>
    <row r="218" spans="1:17" ht="15.75" customHeight="1">
      <c r="A218" s="48"/>
      <c r="B218" s="38"/>
      <c r="C218" s="38"/>
      <c r="D218" s="38"/>
      <c r="E218" s="77"/>
      <c r="F218" s="77"/>
      <c r="G218" s="77"/>
      <c r="H218" s="77"/>
      <c r="I218" s="77"/>
      <c r="J218" s="77"/>
      <c r="K218" s="77"/>
      <c r="L218" s="30"/>
      <c r="M218" s="30"/>
      <c r="N218" s="30"/>
      <c r="O218" s="30"/>
      <c r="P218" s="71"/>
      <c r="Q218" s="31"/>
    </row>
    <row r="219" spans="1:17" ht="15.75" customHeight="1">
      <c r="A219" s="48"/>
      <c r="B219" s="38"/>
      <c r="C219" s="38"/>
      <c r="D219" s="38"/>
      <c r="E219" s="77"/>
      <c r="F219" s="77"/>
      <c r="G219" s="77"/>
      <c r="H219" s="77"/>
      <c r="I219" s="77"/>
      <c r="J219" s="77"/>
      <c r="K219" s="77"/>
      <c r="L219" s="30"/>
      <c r="M219" s="30"/>
      <c r="N219" s="30"/>
      <c r="O219" s="30"/>
      <c r="P219" s="71"/>
      <c r="Q219" s="31"/>
    </row>
    <row r="220" spans="1:17" ht="15.75" customHeight="1">
      <c r="A220" s="48"/>
      <c r="B220" s="38"/>
      <c r="C220" s="38"/>
      <c r="D220" s="38"/>
      <c r="E220" s="77"/>
      <c r="F220" s="77"/>
      <c r="G220" s="77"/>
      <c r="H220" s="77"/>
      <c r="I220" s="77"/>
      <c r="J220" s="77"/>
      <c r="K220" s="77"/>
      <c r="L220" s="30"/>
      <c r="M220" s="30"/>
      <c r="N220" s="30"/>
      <c r="O220" s="30"/>
      <c r="P220" s="71"/>
      <c r="Q220" s="31"/>
    </row>
    <row r="221" spans="1:17" ht="15.75" customHeight="1">
      <c r="A221" s="48"/>
      <c r="B221" s="38"/>
      <c r="C221" s="38"/>
      <c r="D221" s="38"/>
      <c r="E221" s="77"/>
      <c r="F221" s="77"/>
      <c r="G221" s="77"/>
      <c r="H221" s="77"/>
      <c r="I221" s="77"/>
      <c r="J221" s="77"/>
      <c r="K221" s="77"/>
      <c r="L221" s="30"/>
      <c r="M221" s="30"/>
      <c r="N221" s="30"/>
      <c r="O221" s="30"/>
      <c r="P221" s="71"/>
      <c r="Q221" s="31"/>
    </row>
    <row r="222" spans="1:17" ht="15.75" customHeight="1">
      <c r="A222" s="48"/>
      <c r="B222" s="38"/>
      <c r="C222" s="38"/>
      <c r="D222" s="38"/>
      <c r="E222" s="77"/>
      <c r="F222" s="77"/>
      <c r="G222" s="77"/>
      <c r="H222" s="77"/>
      <c r="I222" s="77"/>
      <c r="J222" s="77"/>
      <c r="K222" s="77"/>
      <c r="L222" s="30"/>
      <c r="M222" s="30"/>
      <c r="N222" s="30"/>
      <c r="O222" s="30"/>
      <c r="P222" s="71"/>
      <c r="Q222" s="31"/>
    </row>
    <row r="223" spans="1:17" ht="15.75" customHeight="1">
      <c r="A223" s="48"/>
      <c r="B223" s="38"/>
      <c r="C223" s="38"/>
      <c r="D223" s="38"/>
      <c r="E223" s="77"/>
      <c r="F223" s="77"/>
      <c r="G223" s="77"/>
      <c r="H223" s="77"/>
      <c r="I223" s="77"/>
      <c r="J223" s="77"/>
      <c r="K223" s="77"/>
      <c r="L223" s="30"/>
      <c r="M223" s="30"/>
      <c r="N223" s="30"/>
      <c r="O223" s="30"/>
      <c r="P223" s="71"/>
      <c r="Q223" s="31"/>
    </row>
    <row r="224" spans="1:17" ht="15.75" customHeight="1">
      <c r="A224" s="48"/>
      <c r="B224" s="38"/>
      <c r="C224" s="38"/>
      <c r="D224" s="38"/>
      <c r="E224" s="77"/>
      <c r="F224" s="77"/>
      <c r="G224" s="77"/>
      <c r="H224" s="77"/>
      <c r="I224" s="77"/>
      <c r="J224" s="77"/>
      <c r="K224" s="77"/>
      <c r="L224" s="30"/>
      <c r="M224" s="30"/>
      <c r="N224" s="30"/>
      <c r="O224" s="30"/>
      <c r="P224" s="71"/>
      <c r="Q224" s="31"/>
    </row>
    <row r="225" spans="1:17" ht="15.75" customHeight="1">
      <c r="A225" s="48"/>
      <c r="B225" s="38"/>
      <c r="C225" s="38"/>
      <c r="D225" s="38"/>
      <c r="E225" s="77"/>
      <c r="F225" s="77"/>
      <c r="G225" s="77"/>
      <c r="H225" s="77"/>
      <c r="I225" s="77"/>
      <c r="J225" s="77"/>
      <c r="K225" s="77"/>
      <c r="L225" s="30"/>
      <c r="M225" s="30"/>
      <c r="N225" s="30"/>
      <c r="O225" s="30"/>
      <c r="P225" s="71"/>
      <c r="Q225" s="31"/>
    </row>
    <row r="226" spans="1:17" ht="15.75" customHeight="1">
      <c r="A226" s="48"/>
      <c r="B226" s="38"/>
      <c r="C226" s="38"/>
      <c r="D226" s="38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71"/>
      <c r="Q226" s="31"/>
    </row>
    <row r="227" spans="1:17" ht="15.75" customHeight="1">
      <c r="A227" s="48"/>
      <c r="B227" s="38"/>
      <c r="C227" s="38"/>
      <c r="D227" s="38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71"/>
      <c r="Q227" s="31"/>
    </row>
    <row r="228" spans="1:17" ht="15.75" customHeight="1">
      <c r="A228" s="48"/>
      <c r="B228" s="38"/>
      <c r="C228" s="38"/>
      <c r="D228" s="38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71"/>
      <c r="Q228" s="31"/>
    </row>
    <row r="229" spans="1:17" ht="15.75" customHeight="1">
      <c r="A229" s="48"/>
      <c r="B229" s="38"/>
      <c r="C229" s="38"/>
      <c r="D229" s="38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71"/>
      <c r="Q229" s="31"/>
    </row>
    <row r="230" spans="1:17" ht="15.75" customHeight="1">
      <c r="A230" s="48"/>
      <c r="B230" s="38"/>
      <c r="C230" s="38"/>
      <c r="D230" s="38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71"/>
      <c r="Q230" s="31"/>
    </row>
    <row r="231" spans="1:17" ht="15.75" customHeight="1">
      <c r="A231" s="48"/>
      <c r="B231" s="38"/>
      <c r="C231" s="38"/>
      <c r="D231" s="38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71"/>
      <c r="Q231" s="31"/>
    </row>
    <row r="232" spans="1:17" ht="15.75" customHeight="1">
      <c r="A232" s="48"/>
      <c r="B232" s="38"/>
      <c r="C232" s="38"/>
      <c r="D232" s="38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71"/>
      <c r="Q232" s="31"/>
    </row>
    <row r="233" spans="1:17" ht="15.75" customHeight="1">
      <c r="A233" s="48"/>
      <c r="B233" s="38"/>
      <c r="C233" s="38"/>
      <c r="D233" s="38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71"/>
      <c r="Q233" s="31"/>
    </row>
    <row r="234" spans="1:17" ht="15.75" customHeight="1">
      <c r="A234" s="48"/>
      <c r="B234" s="38"/>
      <c r="C234" s="38"/>
      <c r="D234" s="38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71"/>
      <c r="Q234" s="31"/>
    </row>
    <row r="235" spans="1:17" ht="15.75" customHeight="1">
      <c r="A235" s="48"/>
      <c r="B235" s="38"/>
      <c r="C235" s="38"/>
      <c r="D235" s="38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71"/>
      <c r="Q235" s="31"/>
    </row>
    <row r="236" spans="1:17" ht="15.75" customHeight="1">
      <c r="A236" s="48"/>
      <c r="B236" s="38"/>
      <c r="C236" s="38"/>
      <c r="D236" s="38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71"/>
      <c r="Q236" s="31"/>
    </row>
    <row r="237" spans="1:17" ht="15.75" customHeight="1">
      <c r="A237" s="48"/>
      <c r="B237" s="38"/>
      <c r="C237" s="38"/>
      <c r="D237" s="38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71"/>
      <c r="Q237" s="31"/>
    </row>
    <row r="238" spans="1:17" ht="15.75" customHeight="1">
      <c r="A238" s="48"/>
      <c r="B238" s="38"/>
      <c r="C238" s="38"/>
      <c r="D238" s="38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71"/>
      <c r="Q238" s="31"/>
    </row>
    <row r="239" spans="1:17" ht="15.75" customHeight="1">
      <c r="A239" s="48"/>
      <c r="B239" s="38"/>
      <c r="C239" s="38"/>
      <c r="D239" s="38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71"/>
      <c r="Q239" s="31"/>
    </row>
    <row r="240" spans="1:17" ht="15.75" customHeight="1">
      <c r="A240" s="48"/>
      <c r="B240" s="38"/>
      <c r="C240" s="38"/>
      <c r="D240" s="38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71"/>
      <c r="Q240" s="31"/>
    </row>
    <row r="241" spans="1:17" ht="15.75" customHeight="1">
      <c r="A241" s="48"/>
      <c r="B241" s="38"/>
      <c r="C241" s="38"/>
      <c r="D241" s="38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71"/>
      <c r="Q241" s="31"/>
    </row>
    <row r="242" spans="1:17" ht="15.75" customHeight="1">
      <c r="A242" s="48"/>
      <c r="B242" s="38"/>
      <c r="C242" s="38"/>
      <c r="D242" s="38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71"/>
      <c r="Q242" s="31"/>
    </row>
    <row r="243" spans="1:17" ht="15.75" customHeight="1">
      <c r="A243" s="48"/>
      <c r="B243" s="38"/>
      <c r="C243" s="38"/>
      <c r="D243" s="38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71"/>
      <c r="Q243" s="31"/>
    </row>
    <row r="244" spans="1:17" ht="15.75" customHeight="1">
      <c r="A244" s="48"/>
      <c r="B244" s="38"/>
      <c r="C244" s="38"/>
      <c r="D244" s="38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71"/>
      <c r="Q244" s="31"/>
    </row>
    <row r="245" spans="1:17" ht="15.75" customHeight="1">
      <c r="A245" s="48"/>
      <c r="B245" s="38"/>
      <c r="C245" s="38"/>
      <c r="D245" s="38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71"/>
      <c r="Q245" s="31"/>
    </row>
    <row r="246" spans="1:17" ht="15.75" customHeight="1">
      <c r="A246" s="48"/>
      <c r="B246" s="38"/>
      <c r="C246" s="38"/>
      <c r="D246" s="38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71"/>
      <c r="Q246" s="31"/>
    </row>
    <row r="247" spans="1:17" ht="15.75" customHeight="1">
      <c r="A247" s="48"/>
      <c r="B247" s="38"/>
      <c r="C247" s="38"/>
      <c r="D247" s="38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71"/>
      <c r="Q247" s="31"/>
    </row>
    <row r="248" spans="1:17" ht="15.75" customHeight="1">
      <c r="A248" s="48"/>
      <c r="B248" s="38"/>
      <c r="C248" s="38"/>
      <c r="D248" s="38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71"/>
      <c r="Q248" s="31"/>
    </row>
    <row r="249" spans="1:17" ht="15.75" customHeight="1">
      <c r="A249" s="48"/>
      <c r="B249" s="38"/>
      <c r="C249" s="38"/>
      <c r="D249" s="38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71"/>
      <c r="Q249" s="31"/>
    </row>
    <row r="250" spans="1:17" ht="15.75" customHeight="1">
      <c r="A250" s="48"/>
      <c r="B250" s="38"/>
      <c r="C250" s="38"/>
      <c r="D250" s="38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71"/>
      <c r="Q250" s="31"/>
    </row>
    <row r="251" spans="1:17" ht="15.75" customHeight="1">
      <c r="A251" s="48"/>
      <c r="B251" s="38"/>
      <c r="C251" s="38"/>
      <c r="D251" s="38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71"/>
      <c r="Q251" s="31"/>
    </row>
    <row r="252" spans="1:17" ht="15.75" customHeight="1">
      <c r="A252" s="48"/>
      <c r="B252" s="38"/>
      <c r="C252" s="38"/>
      <c r="D252" s="38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71"/>
      <c r="Q252" s="31"/>
    </row>
    <row r="253" spans="1:17" ht="15.75" customHeight="1">
      <c r="A253" s="48"/>
      <c r="B253" s="38"/>
      <c r="C253" s="38"/>
      <c r="D253" s="38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71"/>
      <c r="Q253" s="31"/>
    </row>
    <row r="254" spans="1:17" ht="15.75" customHeight="1">
      <c r="A254" s="48"/>
      <c r="B254" s="38"/>
      <c r="C254" s="38"/>
      <c r="D254" s="38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71"/>
      <c r="Q254" s="31"/>
    </row>
    <row r="255" spans="1:17" ht="15.75" customHeight="1">
      <c r="A255" s="48"/>
      <c r="B255" s="38"/>
      <c r="C255" s="38"/>
      <c r="D255" s="38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71"/>
      <c r="Q255" s="31"/>
    </row>
    <row r="256" spans="1:17" ht="15.75" customHeight="1">
      <c r="A256" s="48"/>
      <c r="B256" s="38"/>
      <c r="C256" s="38"/>
      <c r="D256" s="38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71"/>
      <c r="Q256" s="31"/>
    </row>
    <row r="257" spans="1:17" ht="15.75" customHeight="1">
      <c r="A257" s="48"/>
      <c r="B257" s="38"/>
      <c r="C257" s="38"/>
      <c r="D257" s="38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71"/>
      <c r="Q257" s="31"/>
    </row>
    <row r="258" spans="1:17" ht="15.75" customHeight="1">
      <c r="A258" s="48"/>
      <c r="B258" s="38"/>
      <c r="C258" s="38"/>
      <c r="D258" s="38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71"/>
      <c r="Q258" s="31"/>
    </row>
    <row r="259" spans="1:17" ht="15.75" customHeight="1">
      <c r="A259" s="48"/>
      <c r="B259" s="38"/>
      <c r="C259" s="38"/>
      <c r="D259" s="38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71"/>
      <c r="Q259" s="31"/>
    </row>
    <row r="260" spans="1:17" ht="15.75" customHeight="1">
      <c r="A260" s="48"/>
      <c r="B260" s="38"/>
      <c r="C260" s="38"/>
      <c r="D260" s="38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71"/>
      <c r="Q260" s="31"/>
    </row>
    <row r="261" spans="1:17" ht="15.75" customHeight="1">
      <c r="A261" s="48"/>
      <c r="B261" s="38"/>
      <c r="C261" s="38"/>
      <c r="D261" s="38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71"/>
      <c r="Q261" s="31"/>
    </row>
    <row r="262" spans="1:17" ht="15.75" customHeight="1">
      <c r="A262" s="48"/>
      <c r="B262" s="38"/>
      <c r="C262" s="38"/>
      <c r="D262" s="38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71"/>
      <c r="Q262" s="31"/>
    </row>
    <row r="263" spans="1:17" ht="15.75" customHeight="1">
      <c r="A263" s="48"/>
      <c r="B263" s="38"/>
      <c r="C263" s="38"/>
      <c r="D263" s="38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71"/>
      <c r="Q263" s="31"/>
    </row>
    <row r="264" spans="1:17" ht="15.75" customHeight="1">
      <c r="A264" s="48"/>
      <c r="B264" s="38"/>
      <c r="C264" s="38"/>
      <c r="D264" s="38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71"/>
      <c r="Q264" s="31"/>
    </row>
    <row r="265" spans="1:17" ht="15.75" customHeight="1">
      <c r="A265" s="48"/>
      <c r="B265" s="38"/>
      <c r="C265" s="38"/>
      <c r="D265" s="38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71"/>
      <c r="Q265" s="31"/>
    </row>
    <row r="266" spans="1:17" ht="15.75" customHeight="1">
      <c r="A266" s="48"/>
      <c r="B266" s="38"/>
      <c r="C266" s="38"/>
      <c r="D266" s="38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71"/>
      <c r="Q266" s="31"/>
    </row>
    <row r="267" spans="1:17" ht="15.75" customHeight="1">
      <c r="A267" s="48"/>
      <c r="B267" s="38"/>
      <c r="C267" s="38"/>
      <c r="D267" s="38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71"/>
      <c r="Q267" s="31"/>
    </row>
    <row r="268" spans="1:17" ht="15.75" customHeight="1">
      <c r="A268" s="48"/>
      <c r="B268" s="38"/>
      <c r="C268" s="38"/>
      <c r="D268" s="38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71"/>
      <c r="Q268" s="31"/>
    </row>
    <row r="269" spans="1:17" ht="15.75" customHeight="1">
      <c r="A269" s="48"/>
      <c r="B269" s="38"/>
      <c r="C269" s="38"/>
      <c r="D269" s="38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71"/>
      <c r="Q269" s="31"/>
    </row>
    <row r="270" spans="1:17" ht="15.75" customHeight="1">
      <c r="A270" s="48"/>
      <c r="B270" s="38"/>
      <c r="C270" s="38"/>
      <c r="D270" s="38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71"/>
      <c r="Q270" s="31"/>
    </row>
    <row r="271" spans="1:17" ht="15.75" customHeight="1">
      <c r="A271" s="48"/>
      <c r="B271" s="38"/>
      <c r="C271" s="38"/>
      <c r="D271" s="38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71"/>
      <c r="Q271" s="31"/>
    </row>
    <row r="272" spans="1:17" ht="15.75" customHeight="1">
      <c r="A272" s="48"/>
      <c r="B272" s="38"/>
      <c r="C272" s="38"/>
      <c r="D272" s="38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71"/>
      <c r="Q272" s="31"/>
    </row>
    <row r="273" spans="1:17" ht="15.75" customHeight="1">
      <c r="A273" s="48"/>
      <c r="B273" s="38"/>
      <c r="C273" s="38"/>
      <c r="D273" s="38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71"/>
      <c r="Q273" s="31"/>
    </row>
    <row r="274" spans="1:17" ht="15.75" customHeight="1">
      <c r="A274" s="48"/>
      <c r="B274" s="38"/>
      <c r="C274" s="38"/>
      <c r="D274" s="38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71"/>
      <c r="Q274" s="31"/>
    </row>
    <row r="275" spans="1:17" ht="15.75" customHeight="1">
      <c r="A275" s="48"/>
      <c r="B275" s="38"/>
      <c r="C275" s="38"/>
      <c r="D275" s="38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71"/>
      <c r="Q275" s="31"/>
    </row>
    <row r="276" spans="1:17" ht="15.75" customHeight="1">
      <c r="A276" s="48"/>
      <c r="B276" s="38"/>
      <c r="C276" s="38"/>
      <c r="D276" s="38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71"/>
      <c r="Q276" s="31"/>
    </row>
    <row r="277" spans="1:17" ht="15.75" customHeight="1">
      <c r="A277" s="48"/>
      <c r="B277" s="38"/>
      <c r="C277" s="38"/>
      <c r="D277" s="38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71"/>
      <c r="Q277" s="31"/>
    </row>
    <row r="278" spans="1:17" ht="15.75" customHeight="1">
      <c r="A278" s="48"/>
      <c r="B278" s="38"/>
      <c r="C278" s="38"/>
      <c r="D278" s="38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71"/>
      <c r="Q278" s="31"/>
    </row>
    <row r="279" spans="1:17" ht="15.75" customHeight="1">
      <c r="A279" s="48"/>
      <c r="B279" s="38"/>
      <c r="C279" s="38"/>
      <c r="D279" s="38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71"/>
      <c r="Q279" s="31"/>
    </row>
    <row r="280" spans="1:17" ht="15.75" customHeight="1">
      <c r="A280" s="48"/>
      <c r="B280" s="38"/>
      <c r="C280" s="38"/>
      <c r="D280" s="38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71"/>
      <c r="Q280" s="31"/>
    </row>
    <row r="281" spans="1:17" ht="15.75" customHeight="1">
      <c r="A281" s="48"/>
      <c r="B281" s="38"/>
      <c r="C281" s="38"/>
      <c r="D281" s="38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71"/>
      <c r="Q281" s="31"/>
    </row>
    <row r="282" spans="1:17" ht="15.75" customHeight="1">
      <c r="A282" s="48"/>
      <c r="B282" s="38"/>
      <c r="C282" s="38"/>
      <c r="D282" s="38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71"/>
      <c r="Q282" s="31"/>
    </row>
    <row r="283" spans="1:17" ht="15.75" customHeight="1">
      <c r="A283" s="48"/>
      <c r="B283" s="38"/>
      <c r="C283" s="38"/>
      <c r="D283" s="38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71"/>
      <c r="Q283" s="31"/>
    </row>
    <row r="284" spans="1:17" ht="15.75" customHeight="1">
      <c r="A284" s="48"/>
      <c r="B284" s="38"/>
      <c r="C284" s="38"/>
      <c r="D284" s="38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71"/>
      <c r="Q284" s="31"/>
    </row>
    <row r="285" spans="1:17" ht="15.75" customHeight="1">
      <c r="A285" s="48"/>
      <c r="B285" s="38"/>
      <c r="C285" s="38"/>
      <c r="D285" s="38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71"/>
      <c r="Q285" s="31"/>
    </row>
    <row r="286" spans="1:17" ht="15.75" customHeight="1">
      <c r="A286" s="48"/>
      <c r="B286" s="38"/>
      <c r="C286" s="38"/>
      <c r="D286" s="38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71"/>
      <c r="Q286" s="31"/>
    </row>
    <row r="287" spans="1:17" ht="15.75" customHeight="1">
      <c r="A287" s="48"/>
      <c r="B287" s="38"/>
      <c r="C287" s="38"/>
      <c r="D287" s="38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71"/>
      <c r="Q287" s="31"/>
    </row>
    <row r="288" spans="1:17" ht="15.75" customHeight="1">
      <c r="A288" s="48"/>
      <c r="B288" s="38"/>
      <c r="C288" s="38"/>
      <c r="D288" s="38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71"/>
      <c r="Q288" s="31"/>
    </row>
    <row r="289" spans="1:17" ht="15.75" customHeight="1">
      <c r="A289" s="48"/>
      <c r="B289" s="38"/>
      <c r="C289" s="38"/>
      <c r="D289" s="38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71"/>
      <c r="Q289" s="31"/>
    </row>
    <row r="290" spans="1:17" ht="15.75" customHeight="1">
      <c r="A290" s="48"/>
      <c r="B290" s="38"/>
      <c r="C290" s="38"/>
      <c r="D290" s="38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71"/>
      <c r="Q290" s="31"/>
    </row>
    <row r="291" spans="1:17" ht="15.75" customHeight="1">
      <c r="A291" s="48"/>
      <c r="B291" s="38"/>
      <c r="C291" s="38"/>
      <c r="D291" s="38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71"/>
      <c r="Q291" s="31"/>
    </row>
    <row r="292" spans="1:17" ht="15.75" customHeight="1">
      <c r="A292" s="48"/>
      <c r="B292" s="38"/>
      <c r="C292" s="38"/>
      <c r="D292" s="38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71"/>
      <c r="Q292" s="31"/>
    </row>
    <row r="293" spans="1:17" ht="15.75" customHeight="1">
      <c r="A293" s="48"/>
      <c r="B293" s="38"/>
      <c r="C293" s="38"/>
      <c r="D293" s="38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71"/>
      <c r="Q293" s="31"/>
    </row>
    <row r="294" spans="1:17" ht="15.75" customHeight="1">
      <c r="A294" s="48"/>
      <c r="B294" s="38"/>
      <c r="C294" s="38"/>
      <c r="D294" s="38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71"/>
      <c r="Q294" s="31"/>
    </row>
    <row r="295" spans="1:17" ht="15.75" customHeight="1">
      <c r="A295" s="48"/>
      <c r="B295" s="38"/>
      <c r="C295" s="38"/>
      <c r="D295" s="38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71"/>
      <c r="Q295" s="31"/>
    </row>
    <row r="296" spans="1:17" ht="15.75" customHeight="1">
      <c r="A296" s="48"/>
      <c r="B296" s="38"/>
      <c r="C296" s="38"/>
      <c r="D296" s="38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71"/>
      <c r="Q296" s="31"/>
    </row>
    <row r="297" spans="1:17" ht="15.75" customHeight="1">
      <c r="A297" s="48"/>
      <c r="B297" s="38"/>
      <c r="C297" s="38"/>
      <c r="D297" s="38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71"/>
      <c r="Q297" s="31"/>
    </row>
    <row r="298" spans="1:17" ht="15.75" customHeight="1">
      <c r="A298" s="48"/>
      <c r="B298" s="38"/>
      <c r="C298" s="38"/>
      <c r="D298" s="38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71"/>
      <c r="Q298" s="31"/>
    </row>
    <row r="299" spans="1:17" ht="15.75" customHeight="1">
      <c r="A299" s="48"/>
      <c r="B299" s="38"/>
      <c r="C299" s="38"/>
      <c r="D299" s="38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71"/>
      <c r="Q299" s="31"/>
    </row>
    <row r="300" spans="1:17" ht="15.75" customHeight="1">
      <c r="A300" s="48"/>
      <c r="B300" s="38"/>
      <c r="C300" s="38"/>
      <c r="D300" s="38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71"/>
      <c r="Q300" s="31"/>
    </row>
    <row r="301" spans="1:17" ht="15.75" customHeight="1">
      <c r="A301" s="48"/>
      <c r="B301" s="38"/>
      <c r="C301" s="38"/>
      <c r="D301" s="38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71"/>
      <c r="Q301" s="31"/>
    </row>
    <row r="302" spans="1:17" ht="15.75" customHeight="1">
      <c r="A302" s="48"/>
      <c r="B302" s="38"/>
      <c r="C302" s="38"/>
      <c r="D302" s="38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71"/>
      <c r="Q302" s="31"/>
    </row>
    <row r="303" spans="1:17" ht="15.75" customHeight="1">
      <c r="A303" s="48"/>
      <c r="B303" s="38"/>
      <c r="C303" s="38"/>
      <c r="D303" s="38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71"/>
      <c r="Q303" s="31"/>
    </row>
    <row r="304" spans="1:17" ht="15.75" customHeight="1">
      <c r="A304" s="48"/>
      <c r="B304" s="38"/>
      <c r="C304" s="38"/>
      <c r="D304" s="38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71"/>
      <c r="Q304" s="31"/>
    </row>
    <row r="305" spans="1:17" ht="15.75" customHeight="1">
      <c r="A305" s="48"/>
      <c r="B305" s="38"/>
      <c r="C305" s="38"/>
      <c r="D305" s="38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71"/>
      <c r="Q305" s="31"/>
    </row>
    <row r="306" spans="1:17" ht="15.75" customHeight="1">
      <c r="A306" s="48"/>
      <c r="B306" s="38"/>
      <c r="C306" s="38"/>
      <c r="D306" s="38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71"/>
      <c r="Q306" s="31"/>
    </row>
    <row r="307" spans="1:17" ht="15.75" customHeight="1">
      <c r="A307" s="48"/>
      <c r="B307" s="38"/>
      <c r="C307" s="38"/>
      <c r="D307" s="38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71"/>
      <c r="Q307" s="31"/>
    </row>
    <row r="308" spans="1:17" ht="15.75" customHeight="1">
      <c r="A308" s="48"/>
      <c r="B308" s="38"/>
      <c r="C308" s="38"/>
      <c r="D308" s="38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71"/>
      <c r="Q308" s="31"/>
    </row>
    <row r="309" spans="1:17" ht="15.75" customHeight="1">
      <c r="A309" s="48"/>
      <c r="B309" s="38"/>
      <c r="C309" s="38"/>
      <c r="D309" s="38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71"/>
      <c r="Q309" s="31"/>
    </row>
    <row r="310" spans="1:17" ht="15.75" customHeight="1">
      <c r="A310" s="48"/>
      <c r="B310" s="38"/>
      <c r="C310" s="38"/>
      <c r="D310" s="38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71"/>
      <c r="Q310" s="31"/>
    </row>
    <row r="311" spans="1:17" ht="15.75" customHeight="1">
      <c r="A311" s="48"/>
      <c r="B311" s="38"/>
      <c r="C311" s="38"/>
      <c r="D311" s="38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71"/>
      <c r="Q311" s="31"/>
    </row>
    <row r="312" spans="1:17" ht="15.75" customHeight="1">
      <c r="A312" s="48"/>
      <c r="B312" s="38"/>
      <c r="C312" s="38"/>
      <c r="D312" s="38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71"/>
      <c r="Q312" s="31"/>
    </row>
    <row r="313" spans="1:17" ht="15.75" customHeight="1">
      <c r="A313" s="48"/>
      <c r="B313" s="38"/>
      <c r="C313" s="38"/>
      <c r="D313" s="38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71"/>
      <c r="Q313" s="31"/>
    </row>
    <row r="314" spans="1:17" ht="15.75" customHeight="1">
      <c r="A314" s="48"/>
      <c r="B314" s="38"/>
      <c r="C314" s="38"/>
      <c r="D314" s="38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71"/>
      <c r="Q314" s="31"/>
    </row>
    <row r="315" spans="1:17" ht="15.75" customHeight="1">
      <c r="A315" s="48"/>
      <c r="B315" s="38"/>
      <c r="C315" s="38"/>
      <c r="D315" s="38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71"/>
      <c r="Q315" s="31"/>
    </row>
    <row r="316" spans="1:17" ht="15.75" customHeight="1">
      <c r="A316" s="48"/>
      <c r="B316" s="38"/>
      <c r="C316" s="38"/>
      <c r="D316" s="38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71"/>
      <c r="Q316" s="31"/>
    </row>
    <row r="317" spans="1:17" ht="15.75" customHeight="1">
      <c r="A317" s="48"/>
      <c r="B317" s="38"/>
      <c r="C317" s="38"/>
      <c r="D317" s="38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71"/>
      <c r="Q317" s="31"/>
    </row>
    <row r="318" spans="1:17" ht="15.75" customHeight="1">
      <c r="A318" s="48"/>
      <c r="B318" s="38"/>
      <c r="C318" s="38"/>
      <c r="D318" s="38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71"/>
      <c r="Q318" s="31"/>
    </row>
    <row r="319" spans="1:17" ht="15.75" customHeight="1">
      <c r="A319" s="48"/>
      <c r="B319" s="38"/>
      <c r="C319" s="38"/>
      <c r="D319" s="38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71"/>
      <c r="Q319" s="31"/>
    </row>
    <row r="320" spans="1:17" ht="15.75" customHeight="1">
      <c r="A320" s="48"/>
      <c r="B320" s="38"/>
      <c r="C320" s="38"/>
      <c r="D320" s="38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71"/>
      <c r="Q320" s="31"/>
    </row>
    <row r="321" spans="1:17" ht="15.75" customHeight="1">
      <c r="A321" s="48"/>
      <c r="B321" s="38"/>
      <c r="C321" s="38"/>
      <c r="D321" s="38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71"/>
      <c r="Q321" s="31"/>
    </row>
    <row r="322" spans="1:17" ht="15.75" customHeight="1">
      <c r="A322" s="48"/>
      <c r="B322" s="38"/>
      <c r="C322" s="38"/>
      <c r="D322" s="38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71"/>
      <c r="Q322" s="31"/>
    </row>
    <row r="323" spans="1:17" ht="15.75" customHeight="1">
      <c r="A323" s="48"/>
      <c r="B323" s="38"/>
      <c r="C323" s="38"/>
      <c r="D323" s="38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71"/>
      <c r="Q323" s="31"/>
    </row>
    <row r="324" spans="1:17" ht="15.75" customHeight="1">
      <c r="A324" s="48"/>
      <c r="B324" s="38"/>
      <c r="C324" s="38"/>
      <c r="D324" s="38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71"/>
      <c r="Q324" s="31"/>
    </row>
    <row r="325" spans="1:17" ht="15.75" customHeight="1">
      <c r="A325" s="48"/>
      <c r="B325" s="38"/>
      <c r="C325" s="38"/>
      <c r="D325" s="38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71"/>
      <c r="Q325" s="31"/>
    </row>
    <row r="326" spans="1:17" ht="15.75" customHeight="1">
      <c r="A326" s="48"/>
      <c r="B326" s="38"/>
      <c r="C326" s="38"/>
      <c r="D326" s="38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71"/>
      <c r="Q326" s="31"/>
    </row>
    <row r="327" spans="1:17" ht="15.75" customHeight="1">
      <c r="A327" s="48"/>
      <c r="B327" s="38"/>
      <c r="C327" s="38"/>
      <c r="D327" s="38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71"/>
      <c r="Q327" s="31"/>
    </row>
    <row r="328" spans="1:17" ht="15.75" customHeight="1">
      <c r="A328" s="48"/>
      <c r="B328" s="38"/>
      <c r="C328" s="38"/>
      <c r="D328" s="38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71"/>
      <c r="Q328" s="31"/>
    </row>
    <row r="329" spans="1:17" ht="15.75" customHeight="1">
      <c r="A329" s="48"/>
      <c r="B329" s="38"/>
      <c r="C329" s="38"/>
      <c r="D329" s="38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71"/>
      <c r="Q329" s="31"/>
    </row>
    <row r="330" spans="1:17" ht="15.75" customHeight="1">
      <c r="A330" s="48"/>
      <c r="B330" s="38"/>
      <c r="C330" s="38"/>
      <c r="D330" s="38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71"/>
      <c r="Q330" s="31"/>
    </row>
    <row r="331" spans="1:17" ht="15.75" customHeight="1">
      <c r="A331" s="48"/>
      <c r="B331" s="38"/>
      <c r="C331" s="38"/>
      <c r="D331" s="38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71"/>
      <c r="Q331" s="31"/>
    </row>
    <row r="332" spans="1:17" ht="15.75" customHeight="1">
      <c r="A332" s="48"/>
      <c r="B332" s="38"/>
      <c r="C332" s="38"/>
      <c r="D332" s="38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71"/>
      <c r="Q332" s="31"/>
    </row>
    <row r="333" spans="1:17" ht="15.75" customHeight="1">
      <c r="A333" s="48"/>
      <c r="B333" s="38"/>
      <c r="C333" s="38"/>
      <c r="D333" s="38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71"/>
      <c r="Q333" s="31"/>
    </row>
    <row r="334" spans="1:17" ht="15.75" customHeight="1">
      <c r="A334" s="48"/>
      <c r="B334" s="38"/>
      <c r="C334" s="38"/>
      <c r="D334" s="38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71"/>
      <c r="Q334" s="31"/>
    </row>
    <row r="335" spans="1:17" ht="15.75" customHeight="1">
      <c r="A335" s="48"/>
      <c r="B335" s="38"/>
      <c r="C335" s="38"/>
      <c r="D335" s="38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71"/>
      <c r="Q335" s="31"/>
    </row>
    <row r="336" spans="1:17" ht="15.75" customHeight="1">
      <c r="A336" s="48"/>
      <c r="B336" s="38"/>
      <c r="C336" s="38"/>
      <c r="D336" s="38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71"/>
      <c r="Q336" s="31"/>
    </row>
    <row r="337" spans="1:17" ht="15.75" customHeight="1">
      <c r="A337" s="48"/>
      <c r="B337" s="38"/>
      <c r="C337" s="38"/>
      <c r="D337" s="38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71"/>
      <c r="Q337" s="31"/>
    </row>
    <row r="338" spans="1:17" ht="15.75" customHeight="1">
      <c r="A338" s="48"/>
      <c r="B338" s="38"/>
      <c r="C338" s="38"/>
      <c r="D338" s="38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71"/>
      <c r="Q338" s="31"/>
    </row>
    <row r="339" spans="1:17" ht="15.75" customHeight="1">
      <c r="A339" s="48"/>
      <c r="B339" s="38"/>
      <c r="C339" s="38"/>
      <c r="D339" s="38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71"/>
      <c r="Q339" s="31"/>
    </row>
    <row r="340" spans="1:17" ht="15.75" customHeight="1">
      <c r="A340" s="48"/>
      <c r="B340" s="38"/>
      <c r="C340" s="38"/>
      <c r="D340" s="38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71"/>
      <c r="Q340" s="31"/>
    </row>
    <row r="341" spans="1:17" ht="15.75" customHeight="1">
      <c r="A341" s="48"/>
      <c r="B341" s="38"/>
      <c r="C341" s="38"/>
      <c r="D341" s="38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71"/>
      <c r="Q341" s="31"/>
    </row>
    <row r="342" spans="1:17" ht="15.75" customHeight="1">
      <c r="A342" s="70"/>
      <c r="B342" s="73"/>
      <c r="C342" s="73"/>
      <c r="D342" s="73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71"/>
      <c r="Q342" s="31"/>
    </row>
    <row r="343" spans="1:17" ht="15.75" customHeight="1">
      <c r="A343" s="70"/>
      <c r="B343" s="73"/>
      <c r="C343" s="73"/>
      <c r="D343" s="73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71"/>
      <c r="Q343" s="31"/>
    </row>
    <row r="344" spans="1:17" ht="15.75" customHeight="1">
      <c r="A344" s="70"/>
      <c r="B344" s="73"/>
      <c r="C344" s="73"/>
      <c r="D344" s="73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71"/>
      <c r="Q344" s="31"/>
    </row>
    <row r="345" spans="1:17" ht="15.75" customHeight="1">
      <c r="A345" s="70"/>
      <c r="B345" s="73"/>
      <c r="C345" s="73"/>
      <c r="D345" s="73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71"/>
      <c r="Q345" s="31"/>
    </row>
    <row r="346" spans="1:17" ht="15.75" customHeight="1">
      <c r="A346" s="70"/>
      <c r="B346" s="73"/>
      <c r="C346" s="73"/>
      <c r="D346" s="73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71"/>
      <c r="Q346" s="31"/>
    </row>
    <row r="347" spans="1:17" ht="15.75" customHeight="1">
      <c r="A347" s="70"/>
      <c r="B347" s="73"/>
      <c r="C347" s="73"/>
      <c r="D347" s="73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71"/>
      <c r="Q347" s="31"/>
    </row>
    <row r="348" spans="1:17" ht="15.75" customHeight="1">
      <c r="A348" s="70"/>
      <c r="B348" s="73"/>
      <c r="C348" s="73"/>
      <c r="D348" s="73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71"/>
      <c r="Q348" s="31"/>
    </row>
    <row r="349" spans="1:17" ht="15.75" customHeight="1">
      <c r="A349" s="70"/>
      <c r="B349" s="73"/>
      <c r="C349" s="73"/>
      <c r="D349" s="73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71"/>
      <c r="Q349" s="31"/>
    </row>
    <row r="350" spans="1:17" ht="15.75" customHeight="1">
      <c r="A350" s="70"/>
      <c r="B350" s="73"/>
      <c r="C350" s="73"/>
      <c r="D350" s="73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71"/>
      <c r="Q350" s="31"/>
    </row>
    <row r="351" spans="1:17" ht="15.75" customHeight="1">
      <c r="A351" s="70"/>
      <c r="B351" s="73"/>
      <c r="C351" s="73"/>
      <c r="D351" s="73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71"/>
      <c r="Q351" s="31"/>
    </row>
    <row r="352" spans="1:17" ht="15.75" customHeight="1">
      <c r="A352" s="70"/>
      <c r="B352" s="73"/>
      <c r="C352" s="73"/>
      <c r="D352" s="73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71"/>
      <c r="Q352" s="31"/>
    </row>
    <row r="353" spans="1:17" ht="15.75" customHeight="1">
      <c r="A353" s="70"/>
      <c r="B353" s="73"/>
      <c r="C353" s="73"/>
      <c r="D353" s="73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71"/>
      <c r="Q353" s="31"/>
    </row>
    <row r="354" spans="1:17" ht="15.75" customHeight="1">
      <c r="A354" s="70"/>
      <c r="B354" s="73"/>
      <c r="C354" s="73"/>
      <c r="D354" s="73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71"/>
      <c r="Q354" s="31"/>
    </row>
    <row r="355" spans="1:17" ht="15.75" customHeight="1">
      <c r="A355" s="70"/>
      <c r="B355" s="73"/>
      <c r="C355" s="73"/>
      <c r="D355" s="73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71"/>
      <c r="Q355" s="31"/>
    </row>
    <row r="356" spans="1:17" ht="15.75" customHeight="1">
      <c r="A356" s="70"/>
      <c r="B356" s="73"/>
      <c r="C356" s="73"/>
      <c r="D356" s="73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71"/>
      <c r="Q356" s="31"/>
    </row>
    <row r="357" spans="1:17" ht="15.75" customHeight="1">
      <c r="A357" s="70"/>
      <c r="B357" s="73"/>
      <c r="C357" s="73"/>
      <c r="D357" s="73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71"/>
      <c r="Q357" s="31"/>
    </row>
    <row r="358" spans="1:17" ht="15.75" customHeight="1">
      <c r="A358" s="70"/>
      <c r="B358" s="73"/>
      <c r="C358" s="73"/>
      <c r="D358" s="73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71"/>
      <c r="Q358" s="31"/>
    </row>
    <row r="359" spans="1:17" ht="15.75" customHeight="1">
      <c r="A359" s="70"/>
      <c r="B359" s="73"/>
      <c r="C359" s="73"/>
      <c r="D359" s="73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71"/>
      <c r="Q359" s="31"/>
    </row>
    <row r="360" spans="1:17" ht="15.75" customHeight="1">
      <c r="A360" s="70"/>
      <c r="B360" s="73"/>
      <c r="C360" s="73"/>
      <c r="D360" s="73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71"/>
      <c r="Q360" s="31"/>
    </row>
    <row r="361" spans="1:17" ht="15.75" customHeight="1">
      <c r="A361" s="70"/>
      <c r="B361" s="73"/>
      <c r="C361" s="73"/>
      <c r="D361" s="73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71"/>
      <c r="Q361" s="31"/>
    </row>
    <row r="362" spans="1:17" ht="15.75" customHeight="1">
      <c r="A362" s="70"/>
      <c r="B362" s="73"/>
      <c r="C362" s="73"/>
      <c r="D362" s="73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71"/>
      <c r="Q362" s="31"/>
    </row>
    <row r="363" spans="1:17" ht="15.75" customHeight="1">
      <c r="A363" s="70"/>
      <c r="B363" s="73"/>
      <c r="C363" s="73"/>
      <c r="D363" s="73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71"/>
      <c r="Q363" s="31"/>
    </row>
    <row r="364" spans="1:17" ht="15.75" customHeight="1">
      <c r="A364" s="70"/>
      <c r="B364" s="73"/>
      <c r="C364" s="73"/>
      <c r="D364" s="73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71"/>
      <c r="Q364" s="31"/>
    </row>
    <row r="365" spans="1:17" ht="15.75" customHeight="1">
      <c r="A365" s="70"/>
      <c r="B365" s="73"/>
      <c r="C365" s="73"/>
      <c r="D365" s="73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71"/>
      <c r="Q365" s="31"/>
    </row>
    <row r="366" spans="1:17" ht="15.75" customHeight="1">
      <c r="A366" s="70"/>
      <c r="B366" s="73"/>
      <c r="C366" s="73"/>
      <c r="D366" s="73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71"/>
      <c r="Q366" s="31"/>
    </row>
    <row r="367" spans="1:17" ht="15.75" customHeight="1">
      <c r="A367" s="70"/>
      <c r="B367" s="73"/>
      <c r="C367" s="73"/>
      <c r="D367" s="73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71"/>
      <c r="Q367" s="31"/>
    </row>
    <row r="368" spans="1:17" ht="15.75" customHeight="1">
      <c r="A368" s="70"/>
      <c r="B368" s="73"/>
      <c r="C368" s="73"/>
      <c r="D368" s="73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71"/>
      <c r="Q368" s="31"/>
    </row>
    <row r="369" spans="1:17" ht="15.75" customHeight="1">
      <c r="A369" s="70"/>
      <c r="B369" s="73"/>
      <c r="C369" s="73"/>
      <c r="D369" s="73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71"/>
      <c r="Q369" s="31"/>
    </row>
    <row r="370" spans="1:17" ht="15.75" customHeight="1">
      <c r="A370" s="70"/>
      <c r="B370" s="73"/>
      <c r="C370" s="73"/>
      <c r="D370" s="73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71"/>
      <c r="Q370" s="31"/>
    </row>
    <row r="371" spans="1:17" ht="15.75" customHeight="1">
      <c r="A371" s="70"/>
      <c r="B371" s="73"/>
      <c r="C371" s="73"/>
      <c r="D371" s="73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71"/>
      <c r="Q371" s="31"/>
    </row>
    <row r="372" spans="1:17" ht="15.75" customHeight="1">
      <c r="A372" s="70"/>
      <c r="B372" s="73"/>
      <c r="C372" s="73"/>
      <c r="D372" s="73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71"/>
      <c r="Q372" s="31"/>
    </row>
    <row r="373" spans="1:17" ht="15.75" customHeight="1">
      <c r="A373" s="70"/>
      <c r="B373" s="73"/>
      <c r="C373" s="73"/>
      <c r="D373" s="73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71"/>
      <c r="Q373" s="31"/>
    </row>
    <row r="374" spans="1:17" ht="15.75" customHeight="1">
      <c r="A374" s="70"/>
      <c r="B374" s="73"/>
      <c r="C374" s="73"/>
      <c r="D374" s="73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71"/>
      <c r="Q374" s="31"/>
    </row>
    <row r="375" spans="1:17" ht="15.75" customHeight="1">
      <c r="A375" s="70"/>
      <c r="B375" s="73"/>
      <c r="C375" s="73"/>
      <c r="D375" s="73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71"/>
      <c r="Q375" s="31"/>
    </row>
    <row r="376" spans="1:17" ht="15.75" customHeight="1">
      <c r="A376" s="70"/>
      <c r="B376" s="73"/>
      <c r="C376" s="73"/>
      <c r="D376" s="73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71"/>
      <c r="Q376" s="31"/>
    </row>
    <row r="377" spans="1:17" ht="15.75" customHeight="1">
      <c r="A377" s="70"/>
      <c r="B377" s="73"/>
      <c r="C377" s="73"/>
      <c r="D377" s="73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71"/>
      <c r="Q377" s="31"/>
    </row>
    <row r="378" spans="1:17" ht="15.75" customHeight="1">
      <c r="A378" s="70"/>
      <c r="B378" s="73"/>
      <c r="C378" s="73"/>
      <c r="D378" s="73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71"/>
      <c r="Q378" s="31"/>
    </row>
    <row r="379" spans="1:17" ht="15.75" customHeight="1">
      <c r="A379" s="70"/>
      <c r="B379" s="73"/>
      <c r="C379" s="73"/>
      <c r="D379" s="73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71"/>
      <c r="Q379" s="31"/>
    </row>
    <row r="380" spans="1:17" ht="15.75" customHeight="1">
      <c r="A380" s="70"/>
      <c r="B380" s="73"/>
      <c r="C380" s="73"/>
      <c r="D380" s="73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71"/>
      <c r="Q380" s="31"/>
    </row>
    <row r="381" spans="1:17" ht="15.75" customHeight="1">
      <c r="A381" s="70"/>
      <c r="B381" s="73"/>
      <c r="C381" s="73"/>
      <c r="D381" s="73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71"/>
      <c r="Q381" s="31"/>
    </row>
    <row r="382" spans="1:17" ht="15.75" customHeight="1">
      <c r="A382" s="70"/>
      <c r="B382" s="73"/>
      <c r="C382" s="73"/>
      <c r="D382" s="73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71"/>
      <c r="Q382" s="31"/>
    </row>
    <row r="383" spans="1:17" ht="15.75" customHeight="1">
      <c r="A383" s="70"/>
      <c r="B383" s="73"/>
      <c r="C383" s="73"/>
      <c r="D383" s="73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71"/>
      <c r="Q383" s="31"/>
    </row>
    <row r="384" spans="1:17" ht="15.75" customHeight="1">
      <c r="A384" s="70"/>
      <c r="B384" s="73"/>
      <c r="C384" s="73"/>
      <c r="D384" s="73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71"/>
      <c r="Q384" s="31"/>
    </row>
    <row r="385" spans="1:17" ht="15.75" customHeight="1">
      <c r="A385" s="70"/>
      <c r="B385" s="73"/>
      <c r="C385" s="73"/>
      <c r="D385" s="73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71"/>
      <c r="Q385" s="31"/>
    </row>
    <row r="386" spans="1:17" ht="15.75" customHeight="1">
      <c r="A386" s="70"/>
      <c r="B386" s="73"/>
      <c r="C386" s="73"/>
      <c r="D386" s="73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71"/>
      <c r="Q386" s="31"/>
    </row>
    <row r="387" spans="1:17" ht="15.75" customHeight="1">
      <c r="A387" s="70"/>
      <c r="B387" s="73"/>
      <c r="C387" s="73"/>
      <c r="D387" s="73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71"/>
      <c r="Q387" s="31"/>
    </row>
    <row r="388" spans="1:17" ht="15.75" customHeight="1">
      <c r="A388" s="70"/>
      <c r="B388" s="73"/>
      <c r="C388" s="73"/>
      <c r="D388" s="73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71"/>
      <c r="Q388" s="31"/>
    </row>
    <row r="389" spans="1:17" ht="15.75" customHeight="1">
      <c r="A389" s="70"/>
      <c r="B389" s="73"/>
      <c r="C389" s="73"/>
      <c r="D389" s="73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71"/>
      <c r="Q389" s="31"/>
    </row>
    <row r="390" spans="1:17" ht="15.75" customHeight="1">
      <c r="A390" s="70"/>
      <c r="B390" s="73"/>
      <c r="C390" s="73"/>
      <c r="D390" s="73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71"/>
      <c r="Q390" s="31"/>
    </row>
    <row r="391" spans="1:17" ht="15.75" customHeight="1">
      <c r="A391" s="70"/>
      <c r="B391" s="73"/>
      <c r="C391" s="73"/>
      <c r="D391" s="73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71"/>
      <c r="Q391" s="31"/>
    </row>
    <row r="392" spans="1:17" ht="15.75" customHeight="1">
      <c r="A392" s="70"/>
      <c r="B392" s="73"/>
      <c r="C392" s="73"/>
      <c r="D392" s="73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71"/>
      <c r="Q392" s="31"/>
    </row>
    <row r="393" spans="1:17" ht="15.75" customHeight="1">
      <c r="A393" s="70"/>
      <c r="B393" s="73"/>
      <c r="C393" s="73"/>
      <c r="D393" s="73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71"/>
      <c r="Q393" s="31"/>
    </row>
    <row r="394" spans="1:17" ht="15.75" customHeight="1">
      <c r="A394" s="70"/>
      <c r="B394" s="73"/>
      <c r="C394" s="73"/>
      <c r="D394" s="73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71"/>
      <c r="Q394" s="31"/>
    </row>
    <row r="395" spans="1:17" ht="15.75" customHeight="1">
      <c r="A395" s="70"/>
      <c r="B395" s="73"/>
      <c r="C395" s="73"/>
      <c r="D395" s="73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71"/>
      <c r="Q395" s="31"/>
    </row>
    <row r="396" spans="1:17" ht="15.75" customHeight="1">
      <c r="A396" s="70"/>
      <c r="B396" s="73"/>
      <c r="C396" s="73"/>
      <c r="D396" s="73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71"/>
      <c r="Q396" s="31"/>
    </row>
    <row r="397" spans="1:17" ht="15.75" customHeight="1">
      <c r="A397" s="70"/>
      <c r="B397" s="73"/>
      <c r="C397" s="73"/>
      <c r="D397" s="73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71"/>
      <c r="Q397" s="31"/>
    </row>
    <row r="398" spans="1:17" ht="15.75" customHeight="1">
      <c r="A398" s="70"/>
      <c r="B398" s="73"/>
      <c r="C398" s="73"/>
      <c r="D398" s="73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71"/>
      <c r="Q398" s="31"/>
    </row>
    <row r="399" spans="1:17" ht="15.75" customHeight="1">
      <c r="A399" s="70"/>
      <c r="B399" s="73"/>
      <c r="C399" s="73"/>
      <c r="D399" s="73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71"/>
      <c r="Q399" s="31"/>
    </row>
    <row r="400" spans="1:17" ht="15.75" customHeight="1">
      <c r="A400" s="70"/>
      <c r="B400" s="73"/>
      <c r="C400" s="73"/>
      <c r="D400" s="73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71"/>
      <c r="Q400" s="31"/>
    </row>
    <row r="401" spans="1:17" ht="15.75" customHeight="1">
      <c r="A401" s="70"/>
      <c r="B401" s="73"/>
      <c r="C401" s="73"/>
      <c r="D401" s="73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71"/>
      <c r="Q401" s="31"/>
    </row>
    <row r="402" spans="1:17" ht="15.75" customHeight="1">
      <c r="A402" s="70"/>
      <c r="B402" s="73"/>
      <c r="C402" s="73"/>
      <c r="D402" s="73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71"/>
      <c r="Q402" s="31"/>
    </row>
    <row r="403" spans="1:17" ht="15.75" customHeight="1">
      <c r="A403" s="70"/>
      <c r="B403" s="73"/>
      <c r="C403" s="73"/>
      <c r="D403" s="73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71"/>
      <c r="Q403" s="31"/>
    </row>
    <row r="404" spans="1:17" ht="15.75" customHeight="1">
      <c r="A404" s="70"/>
      <c r="B404" s="73"/>
      <c r="C404" s="73"/>
      <c r="D404" s="73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71"/>
      <c r="Q404" s="31"/>
    </row>
    <row r="405" spans="1:17" ht="15.75" customHeight="1">
      <c r="A405" s="70"/>
      <c r="B405" s="73"/>
      <c r="C405" s="73"/>
      <c r="D405" s="73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71"/>
      <c r="Q405" s="31"/>
    </row>
    <row r="406" spans="1:17" ht="15.75" customHeight="1">
      <c r="A406" s="70"/>
      <c r="B406" s="73"/>
      <c r="C406" s="73"/>
      <c r="D406" s="73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71"/>
      <c r="Q406" s="31"/>
    </row>
    <row r="407" spans="1:17" ht="15.75" customHeight="1">
      <c r="A407" s="70"/>
      <c r="B407" s="73"/>
      <c r="C407" s="73"/>
      <c r="D407" s="73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71"/>
      <c r="Q407" s="31"/>
    </row>
    <row r="408" spans="1:17" ht="15.75" customHeight="1">
      <c r="A408" s="70"/>
      <c r="B408" s="73"/>
      <c r="C408" s="73"/>
      <c r="D408" s="73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71"/>
      <c r="Q408" s="31"/>
    </row>
    <row r="409" spans="1:17" ht="15.75" customHeight="1">
      <c r="A409" s="70"/>
      <c r="B409" s="73"/>
      <c r="C409" s="73"/>
      <c r="D409" s="73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71"/>
      <c r="Q409" s="31"/>
    </row>
    <row r="410" spans="1:17" ht="15.75" customHeight="1">
      <c r="A410" s="70"/>
      <c r="B410" s="73"/>
      <c r="C410" s="73"/>
      <c r="D410" s="73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71"/>
      <c r="Q410" s="31"/>
    </row>
    <row r="411" spans="1:17" ht="15.75" customHeight="1">
      <c r="A411" s="70"/>
      <c r="B411" s="73"/>
      <c r="C411" s="73"/>
      <c r="D411" s="73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71"/>
      <c r="Q411" s="31"/>
    </row>
    <row r="412" spans="1:17" ht="15.75" customHeight="1">
      <c r="A412" s="70"/>
      <c r="B412" s="73"/>
      <c r="C412" s="73"/>
      <c r="D412" s="73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71"/>
      <c r="Q412" s="31"/>
    </row>
    <row r="413" spans="1:17" ht="15.75" customHeight="1">
      <c r="A413" s="70"/>
      <c r="B413" s="73"/>
      <c r="C413" s="73"/>
      <c r="D413" s="73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71"/>
      <c r="Q413" s="31"/>
    </row>
    <row r="414" spans="1:17" ht="15.75" customHeight="1">
      <c r="A414" s="70"/>
      <c r="B414" s="73"/>
      <c r="C414" s="73"/>
      <c r="D414" s="73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71"/>
      <c r="Q414" s="31"/>
    </row>
    <row r="415" spans="1:17" ht="15.75" customHeight="1">
      <c r="A415" s="70"/>
      <c r="B415" s="73"/>
      <c r="C415" s="73"/>
      <c r="D415" s="73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71"/>
      <c r="Q415" s="31"/>
    </row>
    <row r="416" spans="1:17" ht="15.75" customHeight="1">
      <c r="A416" s="70"/>
      <c r="B416" s="73"/>
      <c r="C416" s="73"/>
      <c r="D416" s="73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71"/>
      <c r="Q416" s="31"/>
    </row>
    <row r="417" spans="1:17" ht="15.75" customHeight="1">
      <c r="A417" s="70"/>
      <c r="B417" s="73"/>
      <c r="C417" s="73"/>
      <c r="D417" s="73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71"/>
      <c r="Q417" s="31"/>
    </row>
    <row r="418" spans="1:17" ht="15.75" customHeight="1">
      <c r="A418" s="70"/>
      <c r="B418" s="73"/>
      <c r="C418" s="73"/>
      <c r="D418" s="73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71"/>
      <c r="Q418" s="31"/>
    </row>
    <row r="419" spans="1:17" ht="15.75" customHeight="1">
      <c r="A419" s="70"/>
      <c r="B419" s="73"/>
      <c r="C419" s="73"/>
      <c r="D419" s="73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71"/>
      <c r="Q419" s="31"/>
    </row>
    <row r="420" spans="1:17" ht="15.75" customHeight="1">
      <c r="A420" s="70"/>
      <c r="B420" s="73"/>
      <c r="C420" s="73"/>
      <c r="D420" s="73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71"/>
      <c r="Q420" s="31"/>
    </row>
    <row r="421" spans="1:17" ht="15.75" customHeight="1">
      <c r="A421" s="70"/>
      <c r="B421" s="73"/>
      <c r="C421" s="73"/>
      <c r="D421" s="73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71"/>
      <c r="Q421" s="31"/>
    </row>
    <row r="422" spans="1:17" ht="15.75" customHeight="1">
      <c r="A422" s="70"/>
      <c r="B422" s="73"/>
      <c r="C422" s="73"/>
      <c r="D422" s="73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71"/>
      <c r="Q422" s="31"/>
    </row>
    <row r="423" spans="1:17" ht="15.75" customHeight="1">
      <c r="A423" s="70"/>
      <c r="B423" s="73"/>
      <c r="C423" s="73"/>
      <c r="D423" s="73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71"/>
      <c r="Q423" s="31"/>
    </row>
    <row r="424" spans="1:17" ht="15.75" customHeight="1">
      <c r="A424" s="70"/>
      <c r="B424" s="73"/>
      <c r="C424" s="73"/>
      <c r="D424" s="73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71"/>
      <c r="Q424" s="31"/>
    </row>
    <row r="425" spans="1:17" ht="15.75" customHeight="1">
      <c r="A425" s="70"/>
      <c r="B425" s="73"/>
      <c r="C425" s="73"/>
      <c r="D425" s="73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71"/>
      <c r="Q425" s="31"/>
    </row>
    <row r="426" spans="1:17" ht="15.75" customHeight="1">
      <c r="A426" s="70"/>
      <c r="B426" s="73"/>
      <c r="C426" s="73"/>
      <c r="D426" s="73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71"/>
      <c r="Q426" s="31"/>
    </row>
    <row r="427" spans="1:17" ht="15.75" customHeight="1">
      <c r="A427" s="70"/>
      <c r="B427" s="73"/>
      <c r="C427" s="73"/>
      <c r="D427" s="73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71"/>
      <c r="Q427" s="31"/>
    </row>
    <row r="428" spans="1:17" ht="15.75" customHeight="1">
      <c r="A428" s="70"/>
      <c r="B428" s="73"/>
      <c r="C428" s="73"/>
      <c r="D428" s="73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71"/>
      <c r="Q428" s="31"/>
    </row>
    <row r="429" spans="1:17" ht="15.75" customHeight="1">
      <c r="A429" s="70"/>
      <c r="B429" s="73"/>
      <c r="C429" s="73"/>
      <c r="D429" s="73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71"/>
      <c r="Q429" s="31"/>
    </row>
    <row r="430" spans="1:17" ht="15.75" customHeight="1">
      <c r="A430" s="70"/>
      <c r="B430" s="73"/>
      <c r="C430" s="73"/>
      <c r="D430" s="73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71"/>
      <c r="Q430" s="31"/>
    </row>
    <row r="431" spans="1:17" ht="15.75" customHeight="1">
      <c r="A431" s="70"/>
      <c r="B431" s="73"/>
      <c r="C431" s="73"/>
      <c r="D431" s="73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71"/>
      <c r="Q431" s="31"/>
    </row>
    <row r="432" spans="1:17" ht="15.75" customHeight="1">
      <c r="A432" s="70"/>
      <c r="B432" s="73"/>
      <c r="C432" s="73"/>
      <c r="D432" s="73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71"/>
      <c r="Q432" s="31"/>
    </row>
    <row r="433" spans="1:17" ht="15.75" customHeight="1">
      <c r="A433" s="70"/>
      <c r="B433" s="73"/>
      <c r="C433" s="73"/>
      <c r="D433" s="73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71"/>
      <c r="Q433" s="31"/>
    </row>
    <row r="434" spans="1:17" ht="15.75" customHeight="1">
      <c r="A434" s="70"/>
      <c r="B434" s="73"/>
      <c r="C434" s="73"/>
      <c r="D434" s="73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71"/>
      <c r="Q434" s="31"/>
    </row>
    <row r="435" spans="1:17" ht="15.75" customHeight="1">
      <c r="A435" s="70"/>
      <c r="B435" s="73"/>
      <c r="C435" s="73"/>
      <c r="D435" s="73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71"/>
      <c r="Q435" s="31"/>
    </row>
    <row r="436" spans="1:17" ht="15.75" customHeight="1">
      <c r="A436" s="70"/>
      <c r="B436" s="73"/>
      <c r="C436" s="73"/>
      <c r="D436" s="73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71"/>
      <c r="Q436" s="31"/>
    </row>
    <row r="437" spans="1:17" ht="15.75" customHeight="1">
      <c r="A437" s="70"/>
      <c r="B437" s="73"/>
      <c r="C437" s="73"/>
      <c r="D437" s="73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71"/>
      <c r="Q437" s="31"/>
    </row>
    <row r="438" spans="1:17" ht="15.75" customHeight="1">
      <c r="A438" s="70"/>
      <c r="B438" s="73"/>
      <c r="C438" s="73"/>
      <c r="D438" s="73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71"/>
      <c r="Q438" s="31"/>
    </row>
    <row r="439" spans="1:17" ht="15.75" customHeight="1">
      <c r="A439" s="70"/>
      <c r="B439" s="73"/>
      <c r="C439" s="73"/>
      <c r="D439" s="73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71"/>
      <c r="Q439" s="31"/>
    </row>
    <row r="440" spans="1:17" ht="15.75" customHeight="1">
      <c r="A440" s="70"/>
      <c r="B440" s="73"/>
      <c r="C440" s="73"/>
      <c r="D440" s="73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71"/>
      <c r="Q440" s="31"/>
    </row>
    <row r="441" spans="1:17" ht="15.75" customHeight="1">
      <c r="A441" s="70"/>
      <c r="B441" s="73"/>
      <c r="C441" s="73"/>
      <c r="D441" s="73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71"/>
      <c r="Q441" s="31"/>
    </row>
    <row r="442" spans="1:17" ht="15.75" customHeight="1">
      <c r="A442" s="70"/>
      <c r="B442" s="73"/>
      <c r="C442" s="73"/>
      <c r="D442" s="73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71"/>
      <c r="Q442" s="31"/>
    </row>
    <row r="443" spans="1:17" ht="15.75" customHeight="1">
      <c r="A443" s="70"/>
      <c r="B443" s="73"/>
      <c r="C443" s="73"/>
      <c r="D443" s="73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71"/>
      <c r="Q443" s="31"/>
    </row>
    <row r="444" spans="1:17" ht="15.75" customHeight="1">
      <c r="A444" s="70"/>
      <c r="B444" s="73"/>
      <c r="C444" s="73"/>
      <c r="D444" s="73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71"/>
      <c r="Q444" s="31"/>
    </row>
    <row r="445" spans="1:17" ht="15.75" customHeight="1">
      <c r="A445" s="70"/>
      <c r="B445" s="73"/>
      <c r="C445" s="73"/>
      <c r="D445" s="73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71"/>
      <c r="Q445" s="31"/>
    </row>
    <row r="446" spans="1:17" ht="15.75" customHeight="1">
      <c r="A446" s="70"/>
      <c r="B446" s="73"/>
      <c r="C446" s="73"/>
      <c r="D446" s="73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71"/>
      <c r="Q446" s="31"/>
    </row>
    <row r="447" spans="1:17" ht="15.75" customHeight="1">
      <c r="A447" s="70"/>
      <c r="B447" s="73"/>
      <c r="C447" s="73"/>
      <c r="D447" s="73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71"/>
      <c r="Q447" s="31"/>
    </row>
    <row r="448" spans="1:17" ht="15.75" customHeight="1">
      <c r="A448" s="70"/>
      <c r="B448" s="73"/>
      <c r="C448" s="73"/>
      <c r="D448" s="73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71"/>
      <c r="Q448" s="31"/>
    </row>
    <row r="449" spans="1:17" ht="15.75" customHeight="1">
      <c r="A449" s="70"/>
      <c r="B449" s="73"/>
      <c r="C449" s="73"/>
      <c r="D449" s="73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71"/>
      <c r="Q449" s="31"/>
    </row>
    <row r="450" spans="1:17" ht="15.75" customHeight="1">
      <c r="A450" s="70"/>
      <c r="B450" s="73"/>
      <c r="C450" s="73"/>
      <c r="D450" s="73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71"/>
      <c r="Q450" s="31"/>
    </row>
    <row r="451" spans="1:17" ht="15.75" customHeight="1">
      <c r="A451" s="70"/>
      <c r="B451" s="73"/>
      <c r="C451" s="73"/>
      <c r="D451" s="73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71"/>
      <c r="Q451" s="31"/>
    </row>
    <row r="452" spans="1:17" ht="15.75" customHeight="1">
      <c r="A452" s="70"/>
      <c r="B452" s="73"/>
      <c r="C452" s="73"/>
      <c r="D452" s="73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71"/>
      <c r="Q452" s="31"/>
    </row>
    <row r="453" spans="1:17" ht="15.75" customHeight="1">
      <c r="A453" s="70"/>
      <c r="B453" s="73"/>
      <c r="C453" s="73"/>
      <c r="D453" s="73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71"/>
      <c r="Q453" s="31"/>
    </row>
    <row r="454" spans="1:17" ht="15.75" customHeight="1">
      <c r="A454" s="70"/>
      <c r="B454" s="73"/>
      <c r="C454" s="73"/>
      <c r="D454" s="73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71"/>
      <c r="Q454" s="31"/>
    </row>
    <row r="455" spans="1:17" ht="15.75" customHeight="1">
      <c r="A455" s="70"/>
      <c r="B455" s="73"/>
      <c r="C455" s="73"/>
      <c r="D455" s="73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71"/>
      <c r="Q455" s="31"/>
    </row>
    <row r="456" spans="1:17" ht="15.75" customHeight="1">
      <c r="A456" s="70"/>
      <c r="B456" s="73"/>
      <c r="C456" s="73"/>
      <c r="D456" s="73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71"/>
      <c r="Q456" s="31"/>
    </row>
    <row r="457" spans="1:17" ht="15.75" customHeight="1">
      <c r="A457" s="70"/>
      <c r="B457" s="73"/>
      <c r="C457" s="73"/>
      <c r="D457" s="73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71"/>
      <c r="Q457" s="31"/>
    </row>
    <row r="458" spans="1:17" ht="15.75" customHeight="1">
      <c r="A458" s="70"/>
      <c r="B458" s="73"/>
      <c r="C458" s="73"/>
      <c r="D458" s="73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71"/>
      <c r="Q458" s="31"/>
    </row>
    <row r="459" spans="1:17" ht="15.75" customHeight="1">
      <c r="A459" s="70"/>
      <c r="B459" s="73"/>
      <c r="C459" s="73"/>
      <c r="D459" s="73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71"/>
      <c r="Q459" s="31"/>
    </row>
    <row r="460" spans="1:17" ht="15.75" customHeight="1">
      <c r="A460" s="70"/>
      <c r="B460" s="73"/>
      <c r="C460" s="73"/>
      <c r="D460" s="73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71"/>
      <c r="Q460" s="31"/>
    </row>
    <row r="461" spans="1:17" ht="15.75" customHeight="1">
      <c r="A461" s="70"/>
      <c r="B461" s="73"/>
      <c r="C461" s="73"/>
      <c r="D461" s="73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71"/>
      <c r="Q461" s="31"/>
    </row>
    <row r="462" spans="1:17" ht="15.75" customHeight="1">
      <c r="A462" s="70"/>
      <c r="B462" s="73"/>
      <c r="C462" s="73"/>
      <c r="D462" s="73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71"/>
      <c r="Q462" s="31"/>
    </row>
    <row r="463" spans="1:17" ht="15.75" customHeight="1">
      <c r="A463" s="70"/>
      <c r="B463" s="73"/>
      <c r="C463" s="73"/>
      <c r="D463" s="73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71"/>
      <c r="Q463" s="31"/>
    </row>
    <row r="464" spans="1:17" ht="15.75" customHeight="1">
      <c r="A464" s="70"/>
      <c r="B464" s="73"/>
      <c r="C464" s="73"/>
      <c r="D464" s="73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71"/>
      <c r="Q464" s="31"/>
    </row>
    <row r="465" spans="1:17" ht="15.75" customHeight="1">
      <c r="A465" s="70"/>
      <c r="B465" s="73"/>
      <c r="C465" s="73"/>
      <c r="D465" s="73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71"/>
      <c r="Q465" s="31"/>
    </row>
    <row r="466" spans="1:17" ht="15.75" customHeight="1">
      <c r="A466" s="70"/>
      <c r="B466" s="73"/>
      <c r="C466" s="73"/>
      <c r="D466" s="73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71"/>
      <c r="Q466" s="31"/>
    </row>
    <row r="467" spans="1:17" ht="15.75" customHeight="1">
      <c r="A467" s="70"/>
      <c r="B467" s="73"/>
      <c r="C467" s="73"/>
      <c r="D467" s="73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71"/>
      <c r="Q467" s="31"/>
    </row>
    <row r="468" spans="1:17" ht="15.75" customHeight="1">
      <c r="A468" s="70"/>
      <c r="B468" s="73"/>
      <c r="C468" s="73"/>
      <c r="D468" s="73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71"/>
      <c r="Q468" s="31"/>
    </row>
    <row r="469" spans="1:17" ht="15.75" customHeight="1">
      <c r="A469" s="70"/>
      <c r="B469" s="73"/>
      <c r="C469" s="73"/>
      <c r="D469" s="73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71"/>
      <c r="Q469" s="31"/>
    </row>
    <row r="470" spans="1:17" ht="15.75" customHeight="1">
      <c r="A470" s="70"/>
      <c r="B470" s="73"/>
      <c r="C470" s="73"/>
      <c r="D470" s="73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71"/>
      <c r="Q470" s="31"/>
    </row>
    <row r="471" spans="1:17" ht="15.75" customHeight="1">
      <c r="A471" s="70"/>
      <c r="B471" s="73"/>
      <c r="C471" s="73"/>
      <c r="D471" s="73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71"/>
      <c r="Q471" s="31"/>
    </row>
    <row r="472" spans="1:17" ht="15.75" customHeight="1">
      <c r="A472" s="70"/>
      <c r="B472" s="73"/>
      <c r="C472" s="73"/>
      <c r="D472" s="73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71"/>
      <c r="Q472" s="31"/>
    </row>
    <row r="473" spans="1:17" ht="15.75" customHeight="1">
      <c r="A473" s="70"/>
      <c r="B473" s="73"/>
      <c r="C473" s="73"/>
      <c r="D473" s="73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71"/>
      <c r="Q473" s="31"/>
    </row>
    <row r="474" spans="1:17" ht="15.75" customHeight="1">
      <c r="A474" s="70"/>
      <c r="B474" s="73"/>
      <c r="C474" s="73"/>
      <c r="D474" s="73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71"/>
      <c r="Q474" s="31"/>
    </row>
    <row r="475" spans="1:17" ht="15.75" customHeight="1">
      <c r="A475" s="70"/>
      <c r="B475" s="73"/>
      <c r="C475" s="73"/>
      <c r="D475" s="73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71"/>
      <c r="Q475" s="31"/>
    </row>
    <row r="476" spans="1:17" ht="15.75" customHeight="1">
      <c r="A476" s="70"/>
      <c r="B476" s="73"/>
      <c r="C476" s="73"/>
      <c r="D476" s="73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71"/>
      <c r="Q476" s="31"/>
    </row>
    <row r="477" spans="1:17" ht="15.75" customHeight="1">
      <c r="A477" s="70"/>
      <c r="B477" s="73"/>
      <c r="C477" s="73"/>
      <c r="D477" s="73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71"/>
      <c r="Q477" s="31"/>
    </row>
    <row r="478" spans="1:17" ht="15.75" customHeight="1">
      <c r="A478" s="70"/>
      <c r="B478" s="73"/>
      <c r="C478" s="73"/>
      <c r="D478" s="73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71"/>
      <c r="Q478" s="31"/>
    </row>
    <row r="479" spans="1:17" ht="15.75" customHeight="1">
      <c r="A479" s="70"/>
      <c r="B479" s="73"/>
      <c r="C479" s="73"/>
      <c r="D479" s="73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71"/>
      <c r="Q479" s="31"/>
    </row>
    <row r="480" spans="1:17" ht="15.75" customHeight="1">
      <c r="A480" s="70"/>
      <c r="B480" s="73"/>
      <c r="C480" s="73"/>
      <c r="D480" s="73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71"/>
      <c r="Q480" s="31"/>
    </row>
    <row r="481" spans="1:17" ht="15.75" customHeight="1">
      <c r="A481" s="70"/>
      <c r="B481" s="73"/>
      <c r="C481" s="73"/>
      <c r="D481" s="73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71"/>
      <c r="Q481" s="31"/>
    </row>
    <row r="482" spans="1:17" ht="15.75" customHeight="1">
      <c r="A482" s="70"/>
      <c r="B482" s="73"/>
      <c r="C482" s="73"/>
      <c r="D482" s="73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71"/>
      <c r="Q482" s="31"/>
    </row>
    <row r="483" spans="1:17" ht="15.75" customHeight="1">
      <c r="A483" s="70"/>
      <c r="B483" s="73"/>
      <c r="C483" s="73"/>
      <c r="D483" s="73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71"/>
      <c r="Q483" s="31"/>
    </row>
    <row r="484" spans="1:17" ht="15.75" customHeight="1">
      <c r="A484" s="70"/>
      <c r="B484" s="73"/>
      <c r="C484" s="73"/>
      <c r="D484" s="73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71"/>
      <c r="Q484" s="31"/>
    </row>
    <row r="485" spans="1:17" ht="15.75" customHeight="1">
      <c r="A485" s="70"/>
      <c r="B485" s="73"/>
      <c r="C485" s="73"/>
      <c r="D485" s="73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71"/>
      <c r="Q485" s="31"/>
    </row>
    <row r="486" spans="1:17" ht="15.75" customHeight="1">
      <c r="A486" s="70"/>
      <c r="B486" s="73"/>
      <c r="C486" s="73"/>
      <c r="D486" s="73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71"/>
      <c r="Q486" s="31"/>
    </row>
    <row r="487" spans="1:17" ht="15.75" customHeight="1">
      <c r="A487" s="70"/>
      <c r="B487" s="73"/>
      <c r="C487" s="73"/>
      <c r="D487" s="73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71"/>
      <c r="Q487" s="31"/>
    </row>
    <row r="488" spans="1:17" ht="15.75" customHeight="1">
      <c r="A488" s="70"/>
      <c r="B488" s="73"/>
      <c r="C488" s="73"/>
      <c r="D488" s="73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71"/>
      <c r="Q488" s="31"/>
    </row>
    <row r="489" spans="1:17" ht="15.75" customHeight="1">
      <c r="A489" s="70"/>
      <c r="B489" s="73"/>
      <c r="C489" s="73"/>
      <c r="D489" s="73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71"/>
      <c r="Q489" s="31"/>
    </row>
    <row r="490" spans="1:17" ht="15.75" customHeight="1">
      <c r="A490" s="70"/>
      <c r="B490" s="73"/>
      <c r="C490" s="73"/>
      <c r="D490" s="73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71"/>
      <c r="Q490" s="31"/>
    </row>
    <row r="491" spans="1:17" ht="15.75" customHeight="1">
      <c r="A491" s="70"/>
      <c r="B491" s="73"/>
      <c r="C491" s="73"/>
      <c r="D491" s="73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71"/>
      <c r="Q491" s="31"/>
    </row>
    <row r="492" spans="1:17" ht="15.75" customHeight="1">
      <c r="A492" s="70"/>
      <c r="B492" s="73"/>
      <c r="C492" s="73"/>
      <c r="D492" s="73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71"/>
      <c r="Q492" s="31"/>
    </row>
    <row r="493" spans="1:17" ht="15.75" customHeight="1">
      <c r="A493" s="70"/>
      <c r="B493" s="73"/>
      <c r="C493" s="73"/>
      <c r="D493" s="73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71"/>
      <c r="Q493" s="31"/>
    </row>
    <row r="494" spans="1:17" ht="15.75" customHeight="1">
      <c r="A494" s="70"/>
      <c r="B494" s="73"/>
      <c r="C494" s="73"/>
      <c r="D494" s="73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71"/>
      <c r="Q494" s="31"/>
    </row>
    <row r="495" spans="1:17" ht="15.75" customHeight="1">
      <c r="A495" s="70"/>
      <c r="B495" s="73"/>
      <c r="C495" s="73"/>
      <c r="D495" s="73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71"/>
      <c r="Q495" s="31"/>
    </row>
    <row r="496" spans="1:17" ht="15.75" customHeight="1">
      <c r="A496" s="70"/>
      <c r="B496" s="73"/>
      <c r="C496" s="73"/>
      <c r="D496" s="73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71"/>
      <c r="Q496" s="31"/>
    </row>
    <row r="497" spans="1:17" ht="15.75" customHeight="1">
      <c r="A497" s="70"/>
      <c r="B497" s="73"/>
      <c r="C497" s="73"/>
      <c r="D497" s="73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71"/>
      <c r="Q497" s="31"/>
    </row>
    <row r="498" spans="1:17" ht="15.75" customHeight="1">
      <c r="A498" s="70"/>
      <c r="B498" s="73"/>
      <c r="C498" s="73"/>
      <c r="D498" s="73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71"/>
      <c r="Q498" s="31"/>
    </row>
    <row r="499" spans="1:17" ht="15.75" customHeight="1">
      <c r="A499" s="70"/>
      <c r="B499" s="73"/>
      <c r="C499" s="73"/>
      <c r="D499" s="73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71"/>
      <c r="Q499" s="31"/>
    </row>
    <row r="500" spans="1:17" ht="15.75" customHeight="1">
      <c r="A500" s="70"/>
      <c r="B500" s="73"/>
      <c r="C500" s="73"/>
      <c r="D500" s="73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71"/>
      <c r="Q500" s="31"/>
    </row>
    <row r="501" spans="1:17" ht="15.75" customHeight="1">
      <c r="A501" s="70"/>
      <c r="B501" s="73"/>
      <c r="C501" s="73"/>
      <c r="D501" s="73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71"/>
      <c r="Q501" s="31"/>
    </row>
    <row r="502" spans="1:17" ht="15.75" customHeight="1">
      <c r="A502" s="70"/>
      <c r="B502" s="73"/>
      <c r="C502" s="73"/>
      <c r="D502" s="73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71"/>
      <c r="Q502" s="31"/>
    </row>
    <row r="503" spans="1:17" ht="15.75" customHeight="1">
      <c r="A503" s="70"/>
      <c r="B503" s="73"/>
      <c r="C503" s="73"/>
      <c r="D503" s="73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71"/>
      <c r="Q503" s="31"/>
    </row>
    <row r="504" spans="1:17" ht="15.75" customHeight="1">
      <c r="A504" s="70"/>
      <c r="B504" s="73"/>
      <c r="C504" s="73"/>
      <c r="D504" s="73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71"/>
      <c r="Q504" s="31"/>
    </row>
    <row r="505" spans="1:17" ht="15.75" customHeight="1">
      <c r="A505" s="70"/>
      <c r="B505" s="73"/>
      <c r="C505" s="73"/>
      <c r="D505" s="73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71"/>
      <c r="Q505" s="31"/>
    </row>
    <row r="506" spans="1:17" ht="15.75" customHeight="1">
      <c r="A506" s="70"/>
      <c r="B506" s="73"/>
      <c r="C506" s="73"/>
      <c r="D506" s="73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71"/>
      <c r="Q506" s="31"/>
    </row>
    <row r="507" spans="1:17" ht="15.75" customHeight="1">
      <c r="A507" s="70"/>
      <c r="B507" s="73"/>
      <c r="C507" s="73"/>
      <c r="D507" s="73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71"/>
      <c r="Q507" s="31"/>
    </row>
    <row r="508" spans="1:17" ht="15.75" customHeight="1">
      <c r="A508" s="70"/>
      <c r="B508" s="73"/>
      <c r="C508" s="73"/>
      <c r="D508" s="73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71"/>
      <c r="Q508" s="31"/>
    </row>
    <row r="509" spans="1:17" ht="15.75" customHeight="1">
      <c r="A509" s="70"/>
      <c r="B509" s="73"/>
      <c r="C509" s="73"/>
      <c r="D509" s="73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71"/>
      <c r="Q509" s="31"/>
    </row>
    <row r="510" spans="1:17" ht="15.75" customHeight="1">
      <c r="A510" s="70"/>
      <c r="B510" s="73"/>
      <c r="C510" s="73"/>
      <c r="D510" s="73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71"/>
      <c r="Q510" s="31"/>
    </row>
    <row r="511" spans="1:17" ht="15.75" customHeight="1">
      <c r="A511" s="70"/>
      <c r="B511" s="73"/>
      <c r="C511" s="73"/>
      <c r="D511" s="73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71"/>
      <c r="Q511" s="31"/>
    </row>
    <row r="512" spans="1:17" ht="15.75" customHeight="1">
      <c r="A512" s="70"/>
      <c r="B512" s="73"/>
      <c r="C512" s="73"/>
      <c r="D512" s="73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71"/>
      <c r="Q512" s="31"/>
    </row>
    <row r="513" spans="1:17" ht="15.75" customHeight="1">
      <c r="A513" s="70"/>
      <c r="B513" s="73"/>
      <c r="C513" s="73"/>
      <c r="D513" s="73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71"/>
      <c r="Q513" s="31"/>
    </row>
    <row r="514" spans="1:17" ht="15.75" customHeight="1">
      <c r="A514" s="70"/>
      <c r="B514" s="73"/>
      <c r="C514" s="73"/>
      <c r="D514" s="73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71"/>
      <c r="Q514" s="31"/>
    </row>
    <row r="515" spans="1:17" ht="15.75" customHeight="1">
      <c r="A515" s="70"/>
      <c r="B515" s="73"/>
      <c r="C515" s="73"/>
      <c r="D515" s="73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71"/>
      <c r="Q515" s="31"/>
    </row>
    <row r="516" spans="1:17" ht="15.75" customHeight="1">
      <c r="A516" s="70"/>
      <c r="B516" s="73"/>
      <c r="C516" s="73"/>
      <c r="D516" s="73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71"/>
      <c r="Q516" s="31"/>
    </row>
    <row r="517" spans="1:17" ht="15.75" customHeight="1">
      <c r="A517" s="70"/>
      <c r="B517" s="73"/>
      <c r="C517" s="73"/>
      <c r="D517" s="73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71"/>
      <c r="Q517" s="31"/>
    </row>
    <row r="518" spans="1:17" ht="15.75" customHeight="1">
      <c r="A518" s="70"/>
      <c r="B518" s="73"/>
      <c r="C518" s="73"/>
      <c r="D518" s="73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71"/>
      <c r="Q518" s="31"/>
    </row>
    <row r="519" spans="1:17" ht="15.75" customHeight="1">
      <c r="A519" s="70"/>
      <c r="B519" s="73"/>
      <c r="C519" s="73"/>
      <c r="D519" s="73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71"/>
      <c r="Q519" s="31"/>
    </row>
    <row r="520" spans="1:17" ht="15.75" customHeight="1">
      <c r="A520" s="70"/>
      <c r="B520" s="73"/>
      <c r="C520" s="73"/>
      <c r="D520" s="73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71"/>
      <c r="Q520" s="31"/>
    </row>
    <row r="521" spans="1:17" ht="15.75" customHeight="1">
      <c r="A521" s="70"/>
      <c r="B521" s="73"/>
      <c r="C521" s="73"/>
      <c r="D521" s="73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71"/>
      <c r="Q521" s="31"/>
    </row>
    <row r="522" spans="1:17" ht="15.75" customHeight="1">
      <c r="A522" s="70"/>
      <c r="B522" s="73"/>
      <c r="C522" s="73"/>
      <c r="D522" s="73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71"/>
      <c r="Q522" s="31"/>
    </row>
    <row r="523" spans="1:17" ht="15.75" customHeight="1">
      <c r="A523" s="70"/>
      <c r="B523" s="73"/>
      <c r="C523" s="73"/>
      <c r="D523" s="73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71"/>
      <c r="Q523" s="31"/>
    </row>
    <row r="524" spans="1:17" ht="15.75" customHeight="1">
      <c r="A524" s="70"/>
      <c r="B524" s="73"/>
      <c r="C524" s="73"/>
      <c r="D524" s="73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71"/>
      <c r="Q524" s="31"/>
    </row>
    <row r="525" spans="1:17" ht="15.75" customHeight="1">
      <c r="A525" s="70"/>
      <c r="B525" s="73"/>
      <c r="C525" s="73"/>
      <c r="D525" s="73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71"/>
      <c r="Q525" s="31"/>
    </row>
    <row r="526" spans="1:17" ht="15.75" customHeight="1">
      <c r="A526" s="70"/>
      <c r="B526" s="73"/>
      <c r="C526" s="73"/>
      <c r="D526" s="73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71"/>
      <c r="Q526" s="31"/>
    </row>
    <row r="527" spans="1:17" ht="15.75" customHeight="1">
      <c r="A527" s="70"/>
      <c r="B527" s="73"/>
      <c r="C527" s="73"/>
      <c r="D527" s="73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71"/>
      <c r="Q527" s="31"/>
    </row>
    <row r="528" spans="1:17" ht="15.75" customHeight="1">
      <c r="A528" s="70"/>
      <c r="B528" s="73"/>
      <c r="C528" s="73"/>
      <c r="D528" s="73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71"/>
      <c r="Q528" s="31"/>
    </row>
    <row r="529" spans="1:17" ht="15.75" customHeight="1">
      <c r="A529" s="70"/>
      <c r="B529" s="73"/>
      <c r="C529" s="73"/>
      <c r="D529" s="73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71"/>
      <c r="Q529" s="31"/>
    </row>
    <row r="530" spans="1:17" ht="15.75" customHeight="1">
      <c r="A530" s="70"/>
      <c r="B530" s="73"/>
      <c r="C530" s="73"/>
      <c r="D530" s="73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71"/>
      <c r="Q530" s="31"/>
    </row>
    <row r="531" spans="1:17" ht="15.75" customHeight="1">
      <c r="A531" s="70"/>
      <c r="B531" s="73"/>
      <c r="C531" s="73"/>
      <c r="D531" s="73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71"/>
      <c r="Q531" s="31"/>
    </row>
    <row r="532" spans="1:17" ht="15.75" customHeight="1">
      <c r="A532" s="70"/>
      <c r="B532" s="73"/>
      <c r="C532" s="73"/>
      <c r="D532" s="73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71"/>
      <c r="Q532" s="31"/>
    </row>
    <row r="533" spans="1:17" ht="15.75" customHeight="1">
      <c r="A533" s="70"/>
      <c r="B533" s="73"/>
      <c r="C533" s="73"/>
      <c r="D533" s="73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71"/>
      <c r="Q533" s="31"/>
    </row>
    <row r="534" spans="1:17" ht="15.75" customHeight="1">
      <c r="A534" s="70"/>
      <c r="B534" s="73"/>
      <c r="C534" s="73"/>
      <c r="D534" s="73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71"/>
      <c r="Q534" s="31"/>
    </row>
    <row r="535" spans="1:17" ht="15.75" customHeight="1">
      <c r="A535" s="70"/>
      <c r="B535" s="73"/>
      <c r="C535" s="73"/>
      <c r="D535" s="73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71"/>
      <c r="Q535" s="31"/>
    </row>
    <row r="536" spans="1:17" ht="15.75" customHeight="1">
      <c r="A536" s="70"/>
      <c r="B536" s="73"/>
      <c r="C536" s="73"/>
      <c r="D536" s="73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71"/>
      <c r="Q536" s="31"/>
    </row>
    <row r="537" spans="1:17" ht="15.75" customHeight="1">
      <c r="A537" s="70"/>
      <c r="B537" s="73"/>
      <c r="C537" s="73"/>
      <c r="D537" s="73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71"/>
      <c r="Q537" s="31"/>
    </row>
    <row r="538" spans="1:17" ht="15.75" customHeight="1">
      <c r="A538" s="70"/>
      <c r="B538" s="73"/>
      <c r="C538" s="73"/>
      <c r="D538" s="73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71"/>
      <c r="Q538" s="31"/>
    </row>
    <row r="539" spans="1:17" ht="15.75" customHeight="1">
      <c r="A539" s="70"/>
      <c r="B539" s="73"/>
      <c r="C539" s="73"/>
      <c r="D539" s="73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71"/>
      <c r="Q539" s="31"/>
    </row>
    <row r="540" spans="1:17" ht="15.75" customHeight="1">
      <c r="A540" s="70"/>
      <c r="B540" s="73"/>
      <c r="C540" s="73"/>
      <c r="D540" s="73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71"/>
      <c r="Q540" s="31"/>
    </row>
    <row r="541" spans="1:17" ht="15.75" customHeight="1">
      <c r="A541" s="70"/>
      <c r="B541" s="73"/>
      <c r="C541" s="73"/>
      <c r="D541" s="73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71"/>
      <c r="Q541" s="31"/>
    </row>
    <row r="542" spans="1:17" ht="15.75" customHeight="1">
      <c r="A542" s="70"/>
      <c r="B542" s="73"/>
      <c r="C542" s="73"/>
      <c r="D542" s="73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71"/>
      <c r="Q542" s="31"/>
    </row>
    <row r="543" spans="1:17" ht="15.75" customHeight="1">
      <c r="A543" s="70"/>
      <c r="B543" s="73"/>
      <c r="C543" s="73"/>
      <c r="D543" s="73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71"/>
      <c r="Q543" s="31"/>
    </row>
    <row r="544" spans="1:17" ht="15.75" customHeight="1">
      <c r="A544" s="70"/>
      <c r="B544" s="73"/>
      <c r="C544" s="73"/>
      <c r="D544" s="73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71"/>
      <c r="Q544" s="31"/>
    </row>
    <row r="545" spans="1:17" ht="15.75" customHeight="1">
      <c r="A545" s="70"/>
      <c r="B545" s="73"/>
      <c r="C545" s="73"/>
      <c r="D545" s="73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71"/>
      <c r="Q545" s="31"/>
    </row>
    <row r="546" spans="1:17" ht="15.75" customHeight="1">
      <c r="A546" s="70"/>
      <c r="B546" s="73"/>
      <c r="C546" s="73"/>
      <c r="D546" s="73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71"/>
      <c r="Q546" s="31"/>
    </row>
    <row r="547" spans="1:17" ht="15.75" customHeight="1">
      <c r="A547" s="70"/>
      <c r="B547" s="73"/>
      <c r="C547" s="73"/>
      <c r="D547" s="73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71"/>
      <c r="Q547" s="31"/>
    </row>
    <row r="548" spans="1:17" ht="15.75" customHeight="1">
      <c r="A548" s="70"/>
      <c r="B548" s="73"/>
      <c r="C548" s="73"/>
      <c r="D548" s="73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71"/>
      <c r="Q548" s="31"/>
    </row>
    <row r="549" spans="1:17" ht="15.75" customHeight="1">
      <c r="A549" s="70"/>
      <c r="B549" s="73"/>
      <c r="C549" s="73"/>
      <c r="D549" s="73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71"/>
      <c r="Q549" s="31"/>
    </row>
    <row r="550" spans="1:17" ht="15.75" customHeight="1">
      <c r="A550" s="70"/>
      <c r="B550" s="73"/>
      <c r="C550" s="73"/>
      <c r="D550" s="73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71"/>
      <c r="Q550" s="31"/>
    </row>
    <row r="551" spans="1:17" ht="15.75" customHeight="1">
      <c r="A551" s="70"/>
      <c r="B551" s="73"/>
      <c r="C551" s="73"/>
      <c r="D551" s="73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71"/>
      <c r="Q551" s="31"/>
    </row>
    <row r="552" spans="1:17" ht="15.75" customHeight="1">
      <c r="A552" s="70"/>
      <c r="B552" s="73"/>
      <c r="C552" s="73"/>
      <c r="D552" s="73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71"/>
      <c r="Q552" s="31"/>
    </row>
    <row r="553" spans="1:17" ht="15.75" customHeight="1">
      <c r="A553" s="70"/>
      <c r="B553" s="73"/>
      <c r="C553" s="73"/>
      <c r="D553" s="73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71"/>
      <c r="Q553" s="31"/>
    </row>
    <row r="554" spans="1:17" ht="15.75" customHeight="1">
      <c r="A554" s="70"/>
      <c r="B554" s="73"/>
      <c r="C554" s="73"/>
      <c r="D554" s="73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71"/>
      <c r="Q554" s="31"/>
    </row>
    <row r="555" spans="1:17" ht="15.75" customHeight="1">
      <c r="A555" s="70"/>
      <c r="B555" s="73"/>
      <c r="C555" s="73"/>
      <c r="D555" s="73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71"/>
      <c r="Q555" s="31"/>
    </row>
    <row r="556" spans="1:17" ht="15.75" customHeight="1">
      <c r="A556" s="70"/>
      <c r="B556" s="73"/>
      <c r="C556" s="73"/>
      <c r="D556" s="73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71"/>
      <c r="Q556" s="31"/>
    </row>
    <row r="557" spans="1:17" ht="15.75" customHeight="1">
      <c r="A557" s="70"/>
      <c r="B557" s="73"/>
      <c r="C557" s="73"/>
      <c r="D557" s="73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71"/>
      <c r="Q557" s="31"/>
    </row>
    <row r="558" spans="1:17" ht="15.75" customHeight="1">
      <c r="A558" s="70"/>
      <c r="B558" s="73"/>
      <c r="C558" s="73"/>
      <c r="D558" s="73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71"/>
      <c r="Q558" s="31"/>
    </row>
    <row r="559" spans="1:17" ht="15.75" customHeight="1">
      <c r="A559" s="70"/>
      <c r="B559" s="73"/>
      <c r="C559" s="73"/>
      <c r="D559" s="73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71"/>
      <c r="Q559" s="31"/>
    </row>
    <row r="560" spans="1:17" ht="15.75" customHeight="1">
      <c r="A560" s="70"/>
      <c r="B560" s="73"/>
      <c r="C560" s="73"/>
      <c r="D560" s="73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71"/>
      <c r="Q560" s="31"/>
    </row>
    <row r="561" spans="1:17" ht="15.75" customHeight="1">
      <c r="A561" s="70"/>
      <c r="B561" s="73"/>
      <c r="C561" s="73"/>
      <c r="D561" s="73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71"/>
      <c r="Q561" s="31"/>
    </row>
    <row r="562" spans="1:17" ht="15.75" customHeight="1">
      <c r="A562" s="70"/>
      <c r="B562" s="73"/>
      <c r="C562" s="73"/>
      <c r="D562" s="73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71"/>
      <c r="Q562" s="31"/>
    </row>
    <row r="563" spans="1:17" ht="15.75" customHeight="1">
      <c r="A563" s="70"/>
      <c r="B563" s="73"/>
      <c r="C563" s="73"/>
      <c r="D563" s="73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71"/>
      <c r="Q563" s="31"/>
    </row>
    <row r="564" spans="1:17" ht="15.75" customHeight="1">
      <c r="A564" s="70"/>
      <c r="B564" s="73"/>
      <c r="C564" s="73"/>
      <c r="D564" s="73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71"/>
      <c r="Q564" s="31"/>
    </row>
    <row r="565" spans="1:17" ht="15.75" customHeight="1">
      <c r="A565" s="70"/>
      <c r="B565" s="73"/>
      <c r="C565" s="73"/>
      <c r="D565" s="73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71"/>
      <c r="Q565" s="31"/>
    </row>
    <row r="566" spans="1:17" ht="15.75" customHeight="1">
      <c r="A566" s="70"/>
      <c r="B566" s="73"/>
      <c r="C566" s="73"/>
      <c r="D566" s="73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71"/>
      <c r="Q566" s="31"/>
    </row>
    <row r="567" spans="1:17" ht="15.75" customHeight="1">
      <c r="A567" s="70"/>
      <c r="B567" s="73"/>
      <c r="C567" s="73"/>
      <c r="D567" s="73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71"/>
      <c r="Q567" s="31"/>
    </row>
    <row r="568" spans="1:17" ht="15.75" customHeight="1">
      <c r="A568" s="70"/>
      <c r="B568" s="73"/>
      <c r="C568" s="73"/>
      <c r="D568" s="73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71"/>
      <c r="Q568" s="31"/>
    </row>
    <row r="569" spans="1:17" ht="15.75" customHeight="1">
      <c r="A569" s="70"/>
      <c r="B569" s="73"/>
      <c r="C569" s="73"/>
      <c r="D569" s="73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71"/>
      <c r="Q569" s="31"/>
    </row>
    <row r="570" spans="1:17" ht="15.75" customHeight="1">
      <c r="A570" s="70"/>
      <c r="B570" s="73"/>
      <c r="C570" s="73"/>
      <c r="D570" s="73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71"/>
      <c r="Q570" s="31"/>
    </row>
    <row r="571" spans="1:17" ht="15.75" customHeight="1">
      <c r="A571" s="70"/>
      <c r="B571" s="73"/>
      <c r="C571" s="73"/>
      <c r="D571" s="73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71"/>
      <c r="Q571" s="31"/>
    </row>
    <row r="572" spans="1:17" ht="15.75" customHeight="1">
      <c r="A572" s="70"/>
      <c r="B572" s="73"/>
      <c r="C572" s="73"/>
      <c r="D572" s="73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71"/>
      <c r="Q572" s="31"/>
    </row>
    <row r="573" spans="1:17" ht="15.75" customHeight="1">
      <c r="A573" s="70"/>
      <c r="B573" s="73"/>
      <c r="C573" s="73"/>
      <c r="D573" s="73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71"/>
      <c r="Q573" s="31"/>
    </row>
    <row r="574" spans="1:17" ht="15.75" customHeight="1">
      <c r="A574" s="70"/>
      <c r="B574" s="73"/>
      <c r="C574" s="73"/>
      <c r="D574" s="73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71"/>
      <c r="Q574" s="31"/>
    </row>
    <row r="575" spans="1:17" ht="15.75" customHeight="1">
      <c r="A575" s="70"/>
      <c r="B575" s="73"/>
      <c r="C575" s="73"/>
      <c r="D575" s="73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71"/>
      <c r="Q575" s="31"/>
    </row>
    <row r="576" spans="1:17" ht="15.75" customHeight="1">
      <c r="A576" s="70"/>
      <c r="B576" s="73"/>
      <c r="C576" s="73"/>
      <c r="D576" s="73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71"/>
      <c r="Q576" s="31"/>
    </row>
    <row r="577" spans="1:17" ht="15.75" customHeight="1">
      <c r="A577" s="70"/>
      <c r="B577" s="73"/>
      <c r="C577" s="73"/>
      <c r="D577" s="73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71"/>
      <c r="Q577" s="31"/>
    </row>
    <row r="578" spans="1:17" ht="15.75" customHeight="1">
      <c r="A578" s="70"/>
      <c r="B578" s="73"/>
      <c r="C578" s="73"/>
      <c r="D578" s="73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71"/>
      <c r="Q578" s="31"/>
    </row>
    <row r="579" spans="1:17" ht="15.75" customHeight="1">
      <c r="A579" s="70"/>
      <c r="B579" s="73"/>
      <c r="C579" s="73"/>
      <c r="D579" s="73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71"/>
      <c r="Q579" s="31"/>
    </row>
    <row r="580" spans="1:17" ht="15.75" customHeight="1">
      <c r="A580" s="70"/>
      <c r="B580" s="73"/>
      <c r="C580" s="73"/>
      <c r="D580" s="73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71"/>
      <c r="Q580" s="31"/>
    </row>
    <row r="581" spans="1:17" ht="15.75" customHeight="1">
      <c r="A581" s="70"/>
      <c r="B581" s="73"/>
      <c r="C581" s="73"/>
      <c r="D581" s="73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71"/>
      <c r="Q581" s="31"/>
    </row>
    <row r="582" spans="1:17" ht="15.75" customHeight="1">
      <c r="A582" s="70"/>
      <c r="B582" s="73"/>
      <c r="C582" s="73"/>
      <c r="D582" s="73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71"/>
      <c r="Q582" s="31"/>
    </row>
    <row r="583" spans="1:17" ht="15.75" customHeight="1">
      <c r="A583" s="70"/>
      <c r="B583" s="73"/>
      <c r="C583" s="73"/>
      <c r="D583" s="73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71"/>
      <c r="Q583" s="31"/>
    </row>
    <row r="584" spans="1:17" ht="15.75" customHeight="1">
      <c r="A584" s="70"/>
      <c r="B584" s="73"/>
      <c r="C584" s="73"/>
      <c r="D584" s="73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71"/>
      <c r="Q584" s="31"/>
    </row>
    <row r="585" spans="1:17" ht="15.75" customHeight="1">
      <c r="A585" s="70"/>
      <c r="B585" s="73"/>
      <c r="C585" s="73"/>
      <c r="D585" s="73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71"/>
      <c r="Q585" s="31"/>
    </row>
    <row r="586" spans="1:17" ht="15.75" customHeight="1">
      <c r="A586" s="70"/>
      <c r="B586" s="73"/>
      <c r="C586" s="73"/>
      <c r="D586" s="73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71"/>
      <c r="Q586" s="31"/>
    </row>
    <row r="587" spans="1:17" ht="15.75" customHeight="1">
      <c r="A587" s="70"/>
      <c r="B587" s="73"/>
      <c r="C587" s="73"/>
      <c r="D587" s="73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71"/>
      <c r="Q587" s="31"/>
    </row>
    <row r="588" spans="1:17" ht="15.75" customHeight="1">
      <c r="A588" s="70"/>
      <c r="B588" s="73"/>
      <c r="C588" s="73"/>
      <c r="D588" s="73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71"/>
      <c r="Q588" s="31"/>
    </row>
    <row r="589" spans="1:17" ht="15.75" customHeight="1">
      <c r="A589" s="70"/>
      <c r="B589" s="73"/>
      <c r="C589" s="73"/>
      <c r="D589" s="73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71"/>
      <c r="Q589" s="31"/>
    </row>
    <row r="590" spans="1:17" ht="15.75" customHeight="1">
      <c r="A590" s="70"/>
      <c r="B590" s="73"/>
      <c r="C590" s="73"/>
      <c r="D590" s="73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71"/>
      <c r="Q590" s="31"/>
    </row>
    <row r="591" spans="1:17" ht="15.75" customHeight="1">
      <c r="A591" s="70"/>
      <c r="B591" s="73"/>
      <c r="C591" s="73"/>
      <c r="D591" s="73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71"/>
      <c r="Q591" s="31"/>
    </row>
    <row r="592" spans="1:17" ht="15.75" customHeight="1">
      <c r="A592" s="70"/>
      <c r="B592" s="73"/>
      <c r="C592" s="73"/>
      <c r="D592" s="73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71"/>
      <c r="Q592" s="31"/>
    </row>
    <row r="593" spans="1:17" ht="15.75" customHeight="1">
      <c r="A593" s="70"/>
      <c r="B593" s="73"/>
      <c r="C593" s="73"/>
      <c r="D593" s="73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71"/>
      <c r="Q593" s="31"/>
    </row>
    <row r="594" spans="1:17" ht="15.75" customHeight="1">
      <c r="A594" s="70"/>
      <c r="B594" s="73"/>
      <c r="C594" s="73"/>
      <c r="D594" s="73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71"/>
      <c r="Q594" s="31"/>
    </row>
    <row r="595" spans="1:17" ht="15.75" customHeight="1">
      <c r="A595" s="70"/>
      <c r="B595" s="73"/>
      <c r="C595" s="73"/>
      <c r="D595" s="73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71"/>
      <c r="Q595" s="31"/>
    </row>
    <row r="596" spans="1:17" ht="15.75" customHeight="1">
      <c r="A596" s="70"/>
      <c r="B596" s="73"/>
      <c r="C596" s="73"/>
      <c r="D596" s="73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71"/>
      <c r="Q596" s="31"/>
    </row>
    <row r="597" spans="1:17" ht="15.75" customHeight="1">
      <c r="A597" s="70"/>
      <c r="B597" s="73"/>
      <c r="C597" s="73"/>
      <c r="D597" s="73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71"/>
      <c r="Q597" s="31"/>
    </row>
    <row r="598" spans="1:17" ht="15.75" customHeight="1">
      <c r="A598" s="70"/>
      <c r="B598" s="73"/>
      <c r="C598" s="73"/>
      <c r="D598" s="73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71"/>
      <c r="Q598" s="31"/>
    </row>
    <row r="599" spans="1:17" ht="15.75" customHeight="1">
      <c r="A599" s="70"/>
      <c r="B599" s="73"/>
      <c r="C599" s="73"/>
      <c r="D599" s="73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71"/>
      <c r="Q599" s="31"/>
    </row>
    <row r="600" spans="1:17" ht="15.75" customHeight="1">
      <c r="A600" s="70"/>
      <c r="B600" s="73"/>
      <c r="C600" s="73"/>
      <c r="D600" s="73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71"/>
      <c r="Q600" s="31"/>
    </row>
    <row r="601" spans="1:17" ht="15.75" customHeight="1">
      <c r="A601" s="70"/>
      <c r="B601" s="73"/>
      <c r="C601" s="73"/>
      <c r="D601" s="73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71"/>
      <c r="Q601" s="31"/>
    </row>
    <row r="602" spans="1:17" ht="15.75" customHeight="1">
      <c r="A602" s="70"/>
      <c r="B602" s="73"/>
      <c r="C602" s="73"/>
      <c r="D602" s="73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71"/>
      <c r="Q602" s="31"/>
    </row>
    <row r="603" spans="1:17" ht="15.75" customHeight="1">
      <c r="A603" s="70"/>
      <c r="B603" s="73"/>
      <c r="C603" s="73"/>
      <c r="D603" s="73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71"/>
      <c r="Q603" s="31"/>
    </row>
    <row r="604" spans="1:17" ht="15.75" customHeight="1">
      <c r="A604" s="70"/>
      <c r="B604" s="73"/>
      <c r="C604" s="73"/>
      <c r="D604" s="73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71"/>
      <c r="Q604" s="31"/>
    </row>
    <row r="605" spans="1:17" ht="15.75" customHeight="1">
      <c r="A605" s="70"/>
      <c r="B605" s="73"/>
      <c r="C605" s="73"/>
      <c r="D605" s="73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71"/>
      <c r="Q605" s="31"/>
    </row>
    <row r="606" spans="1:17" ht="15.75" customHeight="1">
      <c r="A606" s="70"/>
      <c r="B606" s="73"/>
      <c r="C606" s="73"/>
      <c r="D606" s="73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71"/>
      <c r="Q606" s="31"/>
    </row>
    <row r="607" spans="1:17" ht="15.75" customHeight="1">
      <c r="A607" s="70"/>
      <c r="B607" s="73"/>
      <c r="C607" s="73"/>
      <c r="D607" s="73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71"/>
      <c r="Q607" s="31"/>
    </row>
    <row r="608" spans="1:17" ht="15.75" customHeight="1">
      <c r="A608" s="70"/>
      <c r="B608" s="73"/>
      <c r="C608" s="73"/>
      <c r="D608" s="73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71"/>
      <c r="Q608" s="31"/>
    </row>
    <row r="609" spans="1:17" ht="15.75" customHeight="1">
      <c r="A609" s="70"/>
      <c r="B609" s="73"/>
      <c r="C609" s="73"/>
      <c r="D609" s="73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71"/>
      <c r="Q609" s="31"/>
    </row>
    <row r="610" spans="1:17" ht="15.75" customHeight="1">
      <c r="A610" s="70"/>
      <c r="B610" s="73"/>
      <c r="C610" s="73"/>
      <c r="D610" s="73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71"/>
      <c r="Q610" s="31"/>
    </row>
    <row r="611" spans="1:17" ht="15.75" customHeight="1">
      <c r="A611" s="70"/>
      <c r="B611" s="73"/>
      <c r="C611" s="73"/>
      <c r="D611" s="73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71"/>
      <c r="Q611" s="31"/>
    </row>
    <row r="612" spans="1:17" ht="15.75" customHeight="1">
      <c r="A612" s="70"/>
      <c r="B612" s="73"/>
      <c r="C612" s="73"/>
      <c r="D612" s="73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71"/>
      <c r="Q612" s="31"/>
    </row>
    <row r="613" spans="1:17" ht="15.75" customHeight="1">
      <c r="A613" s="70"/>
      <c r="B613" s="73"/>
      <c r="C613" s="73"/>
      <c r="D613" s="73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71"/>
      <c r="Q613" s="31"/>
    </row>
    <row r="614" spans="1:17" ht="15.75" customHeight="1">
      <c r="A614" s="70"/>
      <c r="B614" s="73"/>
      <c r="C614" s="73"/>
      <c r="D614" s="73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71"/>
      <c r="Q614" s="31"/>
    </row>
    <row r="615" spans="1:17" ht="15.75" customHeight="1">
      <c r="A615" s="70"/>
      <c r="B615" s="73"/>
      <c r="C615" s="73"/>
      <c r="D615" s="73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71"/>
      <c r="Q615" s="31"/>
    </row>
    <row r="616" spans="1:17" ht="15.75" customHeight="1">
      <c r="A616" s="70"/>
      <c r="B616" s="73"/>
      <c r="C616" s="73"/>
      <c r="D616" s="73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71"/>
      <c r="Q616" s="31"/>
    </row>
    <row r="617" spans="1:17" ht="15.75" customHeight="1">
      <c r="A617" s="70"/>
      <c r="B617" s="73"/>
      <c r="C617" s="73"/>
      <c r="D617" s="73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71"/>
      <c r="Q617" s="31"/>
    </row>
    <row r="618" spans="1:17" ht="15.75" customHeight="1">
      <c r="A618" s="70"/>
      <c r="B618" s="73"/>
      <c r="C618" s="73"/>
      <c r="D618" s="73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71"/>
      <c r="Q618" s="31"/>
    </row>
    <row r="619" spans="1:17" ht="15.75" customHeight="1">
      <c r="A619" s="70"/>
      <c r="B619" s="73"/>
      <c r="C619" s="73"/>
      <c r="D619" s="73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71"/>
      <c r="Q619" s="31"/>
    </row>
    <row r="620" spans="1:17" ht="15.75" customHeight="1">
      <c r="A620" s="70"/>
      <c r="B620" s="73"/>
      <c r="C620" s="73"/>
      <c r="D620" s="73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71"/>
      <c r="Q620" s="31"/>
    </row>
    <row r="621" spans="1:17" ht="15.75" customHeight="1">
      <c r="A621" s="70"/>
      <c r="B621" s="73"/>
      <c r="C621" s="73"/>
      <c r="D621" s="73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71"/>
      <c r="Q621" s="31"/>
    </row>
    <row r="622" spans="1:17" ht="15.75" customHeight="1">
      <c r="A622" s="70"/>
      <c r="B622" s="73"/>
      <c r="C622" s="73"/>
      <c r="D622" s="73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71"/>
      <c r="Q622" s="31"/>
    </row>
    <row r="623" spans="1:17" ht="15.75" customHeight="1">
      <c r="A623" s="70"/>
      <c r="B623" s="73"/>
      <c r="C623" s="73"/>
      <c r="D623" s="73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71"/>
      <c r="Q623" s="31"/>
    </row>
    <row r="624" spans="1:17" ht="15.75" customHeight="1">
      <c r="A624" s="70"/>
      <c r="B624" s="73"/>
      <c r="C624" s="73"/>
      <c r="D624" s="73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71"/>
      <c r="Q624" s="31"/>
    </row>
    <row r="625" spans="1:17" ht="15.75" customHeight="1">
      <c r="A625" s="70"/>
      <c r="B625" s="73"/>
      <c r="C625" s="73"/>
      <c r="D625" s="73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71"/>
      <c r="Q625" s="31"/>
    </row>
    <row r="626" spans="1:17" ht="15.75" customHeight="1">
      <c r="A626" s="70"/>
      <c r="B626" s="73"/>
      <c r="C626" s="73"/>
      <c r="D626" s="73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71"/>
      <c r="Q626" s="31"/>
    </row>
    <row r="627" spans="1:17" ht="15.75" customHeight="1">
      <c r="A627" s="70"/>
      <c r="B627" s="73"/>
      <c r="C627" s="73"/>
      <c r="D627" s="73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71"/>
      <c r="Q627" s="31"/>
    </row>
    <row r="628" spans="1:17" ht="15.75" customHeight="1">
      <c r="A628" s="70"/>
      <c r="B628" s="73"/>
      <c r="C628" s="73"/>
      <c r="D628" s="73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71"/>
      <c r="Q628" s="31"/>
    </row>
    <row r="629" spans="1:17" ht="15.75" customHeight="1">
      <c r="A629" s="70"/>
      <c r="B629" s="73"/>
      <c r="C629" s="73"/>
      <c r="D629" s="73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71"/>
      <c r="Q629" s="31"/>
    </row>
    <row r="630" spans="1:17" ht="15.75" customHeight="1">
      <c r="A630" s="70"/>
      <c r="B630" s="73"/>
      <c r="C630" s="73"/>
      <c r="D630" s="73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71"/>
      <c r="Q630" s="31"/>
    </row>
    <row r="631" spans="1:17" ht="15.75" customHeight="1">
      <c r="A631" s="70"/>
      <c r="B631" s="73"/>
      <c r="C631" s="73"/>
      <c r="D631" s="73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71"/>
      <c r="Q631" s="31"/>
    </row>
    <row r="632" spans="1:17" ht="15.75" customHeight="1">
      <c r="A632" s="70"/>
      <c r="B632" s="73"/>
      <c r="C632" s="73"/>
      <c r="D632" s="73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71"/>
      <c r="Q632" s="31"/>
    </row>
    <row r="633" spans="1:17" ht="15.75" customHeight="1">
      <c r="A633" s="70"/>
      <c r="B633" s="73"/>
      <c r="C633" s="73"/>
      <c r="D633" s="73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71"/>
      <c r="Q633" s="31"/>
    </row>
    <row r="634" spans="1:17" ht="15.75" customHeight="1">
      <c r="A634" s="70"/>
      <c r="B634" s="73"/>
      <c r="C634" s="73"/>
      <c r="D634" s="73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71"/>
      <c r="Q634" s="31"/>
    </row>
    <row r="635" spans="1:17" ht="15.75" customHeight="1">
      <c r="A635" s="70"/>
      <c r="B635" s="73"/>
      <c r="C635" s="73"/>
      <c r="D635" s="73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71"/>
      <c r="Q635" s="31"/>
    </row>
    <row r="636" spans="1:17" ht="15.75" customHeight="1">
      <c r="A636" s="70"/>
      <c r="B636" s="73"/>
      <c r="C636" s="73"/>
      <c r="D636" s="73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71"/>
      <c r="Q636" s="31"/>
    </row>
    <row r="637" spans="1:17" ht="15.75" customHeight="1">
      <c r="A637" s="70"/>
      <c r="B637" s="73"/>
      <c r="C637" s="73"/>
      <c r="D637" s="73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71"/>
      <c r="Q637" s="31"/>
    </row>
    <row r="638" spans="1:17" ht="15.75" customHeight="1">
      <c r="A638" s="70"/>
      <c r="B638" s="73"/>
      <c r="C638" s="73"/>
      <c r="D638" s="73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71"/>
      <c r="Q638" s="31"/>
    </row>
    <row r="639" spans="1:17" ht="15.75" customHeight="1">
      <c r="A639" s="70"/>
      <c r="B639" s="73"/>
      <c r="C639" s="73"/>
      <c r="D639" s="73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71"/>
      <c r="Q639" s="31"/>
    </row>
    <row r="640" spans="1:17" ht="15.75" customHeight="1">
      <c r="A640" s="70"/>
      <c r="B640" s="73"/>
      <c r="C640" s="73"/>
      <c r="D640" s="73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71"/>
      <c r="Q640" s="31"/>
    </row>
    <row r="641" spans="1:17" ht="15.75" customHeight="1">
      <c r="A641" s="70"/>
      <c r="B641" s="73"/>
      <c r="C641" s="73"/>
      <c r="D641" s="73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71"/>
      <c r="Q641" s="31"/>
    </row>
    <row r="642" spans="1:17" ht="15.75" customHeight="1">
      <c r="A642" s="70"/>
      <c r="B642" s="73"/>
      <c r="C642" s="73"/>
      <c r="D642" s="73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71"/>
      <c r="Q642" s="31"/>
    </row>
    <row r="643" spans="1:17" ht="15.75" customHeight="1">
      <c r="A643" s="70"/>
      <c r="B643" s="73"/>
      <c r="C643" s="73"/>
      <c r="D643" s="73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71"/>
      <c r="Q643" s="31"/>
    </row>
    <row r="644" spans="1:17" ht="15.75" customHeight="1">
      <c r="A644" s="70"/>
      <c r="B644" s="73"/>
      <c r="C644" s="73"/>
      <c r="D644" s="73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71"/>
      <c r="Q644" s="31"/>
    </row>
    <row r="645" spans="1:17" ht="15.75" customHeight="1">
      <c r="A645" s="70"/>
      <c r="B645" s="73"/>
      <c r="C645" s="73"/>
      <c r="D645" s="73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71"/>
      <c r="Q645" s="31"/>
    </row>
    <row r="646" spans="1:17" ht="15.75" customHeight="1">
      <c r="A646" s="70"/>
      <c r="B646" s="73"/>
      <c r="C646" s="73"/>
      <c r="D646" s="73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71"/>
      <c r="Q646" s="31"/>
    </row>
    <row r="647" spans="1:17" ht="15.75" customHeight="1">
      <c r="A647" s="70"/>
      <c r="B647" s="73"/>
      <c r="C647" s="73"/>
      <c r="D647" s="73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71"/>
      <c r="Q647" s="31"/>
    </row>
    <row r="648" spans="1:17" ht="15.75" customHeight="1">
      <c r="A648" s="70"/>
      <c r="B648" s="73"/>
      <c r="C648" s="73"/>
      <c r="D648" s="73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71"/>
      <c r="Q648" s="31"/>
    </row>
    <row r="649" spans="1:17" ht="15.75" customHeight="1">
      <c r="A649" s="70"/>
      <c r="B649" s="73"/>
      <c r="C649" s="73"/>
      <c r="D649" s="73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71"/>
      <c r="Q649" s="31"/>
    </row>
    <row r="650" spans="1:17" ht="15.75" customHeight="1">
      <c r="A650" s="70"/>
      <c r="B650" s="73"/>
      <c r="C650" s="73"/>
      <c r="D650" s="73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71"/>
      <c r="Q650" s="31"/>
    </row>
    <row r="651" spans="1:17" ht="15.75" customHeight="1">
      <c r="A651" s="70"/>
      <c r="B651" s="73"/>
      <c r="C651" s="73"/>
      <c r="D651" s="73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71"/>
      <c r="Q651" s="31"/>
    </row>
    <row r="652" spans="1:17" ht="15.75" customHeight="1">
      <c r="A652" s="70"/>
      <c r="B652" s="73"/>
      <c r="C652" s="73"/>
      <c r="D652" s="73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71"/>
      <c r="Q652" s="31"/>
    </row>
    <row r="653" spans="1:17" ht="15.75" customHeight="1">
      <c r="A653" s="70"/>
      <c r="B653" s="73"/>
      <c r="C653" s="73"/>
      <c r="D653" s="73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71"/>
      <c r="Q653" s="31"/>
    </row>
    <row r="654" spans="1:17" ht="15.75" customHeight="1">
      <c r="A654" s="70"/>
      <c r="B654" s="73"/>
      <c r="C654" s="73"/>
      <c r="D654" s="73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71"/>
      <c r="Q654" s="31"/>
    </row>
    <row r="655" spans="1:17" ht="15.75" customHeight="1">
      <c r="A655" s="70"/>
      <c r="B655" s="73"/>
      <c r="C655" s="73"/>
      <c r="D655" s="73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71"/>
      <c r="Q655" s="31"/>
    </row>
    <row r="656" spans="1:17" ht="15.75" customHeight="1">
      <c r="A656" s="70"/>
      <c r="B656" s="73"/>
      <c r="C656" s="73"/>
      <c r="D656" s="73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71"/>
      <c r="Q656" s="31"/>
    </row>
    <row r="657" spans="1:17" ht="15.75" customHeight="1">
      <c r="A657" s="70"/>
      <c r="B657" s="73"/>
      <c r="C657" s="73"/>
      <c r="D657" s="73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71"/>
      <c r="Q657" s="31"/>
    </row>
    <row r="658" spans="1:17" ht="15.75" customHeight="1">
      <c r="A658" s="70"/>
      <c r="B658" s="73"/>
      <c r="C658" s="73"/>
      <c r="D658" s="73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71"/>
      <c r="Q658" s="31"/>
    </row>
    <row r="659" spans="1:17" ht="15.75" customHeight="1">
      <c r="A659" s="70"/>
      <c r="B659" s="73"/>
      <c r="C659" s="73"/>
      <c r="D659" s="73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71"/>
      <c r="Q659" s="31"/>
    </row>
    <row r="660" spans="1:17" ht="15.75" customHeight="1">
      <c r="A660" s="70"/>
      <c r="B660" s="73"/>
      <c r="C660" s="73"/>
      <c r="D660" s="73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71"/>
      <c r="Q660" s="31"/>
    </row>
    <row r="661" spans="1:17" ht="15.75" customHeight="1">
      <c r="A661" s="70"/>
      <c r="B661" s="73"/>
      <c r="C661" s="73"/>
      <c r="D661" s="73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71"/>
      <c r="Q661" s="31"/>
    </row>
    <row r="662" spans="1:17" ht="15.75" customHeight="1">
      <c r="A662" s="70"/>
      <c r="B662" s="73"/>
      <c r="C662" s="73"/>
      <c r="D662" s="73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71"/>
      <c r="Q662" s="31"/>
    </row>
    <row r="663" spans="1:17" ht="15.75" customHeight="1">
      <c r="A663" s="70"/>
      <c r="B663" s="73"/>
      <c r="C663" s="73"/>
      <c r="D663" s="73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71"/>
      <c r="Q663" s="31"/>
    </row>
    <row r="664" spans="1:17" ht="15.75" customHeight="1">
      <c r="A664" s="70"/>
      <c r="B664" s="73"/>
      <c r="C664" s="73"/>
      <c r="D664" s="73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71"/>
      <c r="Q664" s="31"/>
    </row>
    <row r="665" spans="1:17" ht="15.75" customHeight="1">
      <c r="A665" s="70"/>
      <c r="B665" s="73"/>
      <c r="C665" s="73"/>
      <c r="D665" s="73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71"/>
      <c r="Q665" s="31"/>
    </row>
    <row r="666" spans="1:17" ht="15.75" customHeight="1">
      <c r="A666" s="70"/>
      <c r="B666" s="73"/>
      <c r="C666" s="73"/>
      <c r="D666" s="73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71"/>
      <c r="Q666" s="31"/>
    </row>
    <row r="667" spans="1:17" ht="15.75" customHeight="1">
      <c r="A667" s="70"/>
      <c r="B667" s="73"/>
      <c r="C667" s="73"/>
      <c r="D667" s="73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71"/>
      <c r="Q667" s="31"/>
    </row>
    <row r="668" spans="1:17" ht="15.75" customHeight="1">
      <c r="A668" s="70"/>
      <c r="B668" s="73"/>
      <c r="C668" s="73"/>
      <c r="D668" s="73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71"/>
      <c r="Q668" s="31"/>
    </row>
    <row r="669" spans="1:17" ht="15.75" customHeight="1">
      <c r="A669" s="70"/>
      <c r="B669" s="73"/>
      <c r="C669" s="73"/>
      <c r="D669" s="73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71"/>
      <c r="Q669" s="31"/>
    </row>
    <row r="670" spans="1:17" ht="15.75" customHeight="1">
      <c r="A670" s="70"/>
      <c r="B670" s="73"/>
      <c r="C670" s="73"/>
      <c r="D670" s="73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71"/>
      <c r="Q670" s="31"/>
    </row>
    <row r="671" spans="1:17" ht="15.75" customHeight="1">
      <c r="A671" s="70"/>
      <c r="B671" s="73"/>
      <c r="C671" s="73"/>
      <c r="D671" s="73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71"/>
      <c r="Q671" s="31"/>
    </row>
    <row r="672" spans="1:17" ht="15.75" customHeight="1">
      <c r="A672" s="70"/>
      <c r="B672" s="73"/>
      <c r="C672" s="73"/>
      <c r="D672" s="73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71"/>
      <c r="Q672" s="31"/>
    </row>
    <row r="673" spans="1:17" ht="15.75" customHeight="1">
      <c r="A673" s="70"/>
      <c r="B673" s="73"/>
      <c r="C673" s="73"/>
      <c r="D673" s="73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71"/>
      <c r="Q673" s="31"/>
    </row>
    <row r="674" spans="1:17" ht="15.75" customHeight="1">
      <c r="A674" s="70"/>
      <c r="B674" s="73"/>
      <c r="C674" s="73"/>
      <c r="D674" s="73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71"/>
      <c r="Q674" s="31"/>
    </row>
    <row r="675" spans="1:17" ht="15.75" customHeight="1">
      <c r="A675" s="70"/>
      <c r="B675" s="73"/>
      <c r="C675" s="73"/>
      <c r="D675" s="73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71"/>
      <c r="Q675" s="31"/>
    </row>
    <row r="676" spans="1:17" ht="15.75" customHeight="1">
      <c r="A676" s="70"/>
      <c r="B676" s="73"/>
      <c r="C676" s="73"/>
      <c r="D676" s="73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71"/>
      <c r="Q676" s="31"/>
    </row>
    <row r="677" spans="1:17" ht="15.75" customHeight="1">
      <c r="A677" s="70"/>
      <c r="B677" s="73"/>
      <c r="C677" s="73"/>
      <c r="D677" s="73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71"/>
      <c r="Q677" s="31"/>
    </row>
    <row r="678" spans="1:17" ht="15.75" customHeight="1">
      <c r="A678" s="70"/>
      <c r="B678" s="73"/>
      <c r="C678" s="73"/>
      <c r="D678" s="73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71"/>
      <c r="Q678" s="31"/>
    </row>
    <row r="679" spans="1:17" ht="15.75" customHeight="1">
      <c r="A679" s="70"/>
      <c r="B679" s="73"/>
      <c r="C679" s="73"/>
      <c r="D679" s="73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71"/>
      <c r="Q679" s="31"/>
    </row>
    <row r="680" spans="1:17" ht="15.75" customHeight="1">
      <c r="A680" s="70"/>
      <c r="B680" s="73"/>
      <c r="C680" s="73"/>
      <c r="D680" s="73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71"/>
      <c r="Q680" s="31"/>
    </row>
    <row r="681" spans="1:17" ht="15.75" customHeight="1">
      <c r="A681" s="70"/>
      <c r="B681" s="73"/>
      <c r="C681" s="73"/>
      <c r="D681" s="73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71"/>
      <c r="Q681" s="31"/>
    </row>
    <row r="682" spans="1:17" ht="15.75" customHeight="1">
      <c r="A682" s="70"/>
      <c r="B682" s="73"/>
      <c r="C682" s="73"/>
      <c r="D682" s="73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71"/>
      <c r="Q682" s="31"/>
    </row>
    <row r="683" spans="1:17" ht="15.75" customHeight="1">
      <c r="A683" s="70"/>
      <c r="B683" s="73"/>
      <c r="C683" s="73"/>
      <c r="D683" s="73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71"/>
      <c r="Q683" s="31"/>
    </row>
    <row r="684" spans="1:17" ht="15.75" customHeight="1">
      <c r="A684" s="70"/>
      <c r="B684" s="73"/>
      <c r="C684" s="73"/>
      <c r="D684" s="73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71"/>
      <c r="Q684" s="31"/>
    </row>
    <row r="685" spans="1:17" ht="15.75" customHeight="1">
      <c r="A685" s="70"/>
      <c r="B685" s="73"/>
      <c r="C685" s="73"/>
      <c r="D685" s="73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71"/>
      <c r="Q685" s="31"/>
    </row>
    <row r="686" spans="1:17" ht="15.75" customHeight="1">
      <c r="A686" s="70"/>
      <c r="B686" s="73"/>
      <c r="C686" s="73"/>
      <c r="D686" s="73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71"/>
      <c r="Q686" s="31"/>
    </row>
    <row r="687" spans="1:17" ht="15.75" customHeight="1">
      <c r="A687" s="70"/>
      <c r="B687" s="73"/>
      <c r="C687" s="73"/>
      <c r="D687" s="73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71"/>
      <c r="Q687" s="31"/>
    </row>
    <row r="688" spans="1:17" ht="15.75" customHeight="1">
      <c r="A688" s="70"/>
      <c r="B688" s="73"/>
      <c r="C688" s="73"/>
      <c r="D688" s="73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71"/>
      <c r="Q688" s="31"/>
    </row>
    <row r="689" spans="1:17" ht="15.75" customHeight="1">
      <c r="A689" s="70"/>
      <c r="B689" s="73"/>
      <c r="C689" s="73"/>
      <c r="D689" s="73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71"/>
      <c r="Q689" s="31"/>
    </row>
    <row r="690" spans="1:17" ht="15.75" customHeight="1">
      <c r="A690" s="70"/>
      <c r="B690" s="73"/>
      <c r="C690" s="73"/>
      <c r="D690" s="73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71"/>
      <c r="Q690" s="31"/>
    </row>
    <row r="691" spans="1:17" ht="15.75" customHeight="1">
      <c r="A691" s="70"/>
      <c r="B691" s="73"/>
      <c r="C691" s="73"/>
      <c r="D691" s="73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71"/>
      <c r="Q691" s="31"/>
    </row>
    <row r="692" spans="1:17" ht="15.75" customHeight="1">
      <c r="A692" s="70"/>
      <c r="B692" s="73"/>
      <c r="C692" s="73"/>
      <c r="D692" s="73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71"/>
      <c r="Q692" s="31"/>
    </row>
    <row r="693" spans="1:17" ht="15.75" customHeight="1">
      <c r="A693" s="70"/>
      <c r="B693" s="73"/>
      <c r="C693" s="73"/>
      <c r="D693" s="73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71"/>
      <c r="Q693" s="31"/>
    </row>
    <row r="694" spans="1:17" ht="15.75" customHeight="1">
      <c r="A694" s="70"/>
      <c r="B694" s="73"/>
      <c r="C694" s="73"/>
      <c r="D694" s="73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71"/>
      <c r="Q694" s="31"/>
    </row>
    <row r="695" spans="1:17" ht="15.75" customHeight="1">
      <c r="A695" s="70"/>
      <c r="B695" s="73"/>
      <c r="C695" s="73"/>
      <c r="D695" s="73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71"/>
      <c r="Q695" s="31"/>
    </row>
    <row r="696" spans="1:17" ht="15.75" customHeight="1">
      <c r="A696" s="70"/>
      <c r="B696" s="73"/>
      <c r="C696" s="73"/>
      <c r="D696" s="73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71"/>
      <c r="Q696" s="31"/>
    </row>
    <row r="697" spans="1:17" ht="15.75" customHeight="1">
      <c r="A697" s="70"/>
      <c r="B697" s="73"/>
      <c r="C697" s="73"/>
      <c r="D697" s="73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71"/>
      <c r="Q697" s="31"/>
    </row>
    <row r="698" spans="1:17" ht="15.75" customHeight="1">
      <c r="A698" s="70"/>
      <c r="B698" s="73"/>
      <c r="C698" s="73"/>
      <c r="D698" s="73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71"/>
      <c r="Q698" s="31"/>
    </row>
    <row r="699" spans="1:17" ht="15.75" customHeight="1">
      <c r="A699" s="70"/>
      <c r="B699" s="73"/>
      <c r="C699" s="73"/>
      <c r="D699" s="73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71"/>
      <c r="Q699" s="31"/>
    </row>
    <row r="700" spans="1:17" ht="15.75" customHeight="1">
      <c r="A700" s="70"/>
      <c r="B700" s="73"/>
      <c r="C700" s="73"/>
      <c r="D700" s="73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71"/>
      <c r="Q700" s="31"/>
    </row>
    <row r="701" spans="1:17" ht="15.75" customHeight="1">
      <c r="A701" s="70"/>
      <c r="B701" s="73"/>
      <c r="C701" s="73"/>
      <c r="D701" s="73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71"/>
      <c r="Q701" s="31"/>
    </row>
    <row r="702" spans="1:17" ht="15.75" customHeight="1">
      <c r="A702" s="70"/>
      <c r="B702" s="73"/>
      <c r="C702" s="73"/>
      <c r="D702" s="73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71"/>
      <c r="Q702" s="31"/>
    </row>
    <row r="703" spans="1:17" ht="15.75" customHeight="1">
      <c r="A703" s="70"/>
      <c r="B703" s="73"/>
      <c r="C703" s="73"/>
      <c r="D703" s="73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71"/>
      <c r="Q703" s="31"/>
    </row>
    <row r="704" spans="1:17" ht="15.75" customHeight="1">
      <c r="A704" s="70"/>
      <c r="B704" s="73"/>
      <c r="C704" s="73"/>
      <c r="D704" s="73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71"/>
      <c r="Q704" s="31"/>
    </row>
    <row r="705" spans="1:17" ht="15.75" customHeight="1">
      <c r="A705" s="70"/>
      <c r="B705" s="73"/>
      <c r="C705" s="73"/>
      <c r="D705" s="73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71"/>
      <c r="Q705" s="31"/>
    </row>
    <row r="706" spans="1:17" ht="15.75" customHeight="1">
      <c r="A706" s="70"/>
      <c r="B706" s="73"/>
      <c r="C706" s="73"/>
      <c r="D706" s="73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71"/>
      <c r="Q706" s="31"/>
    </row>
    <row r="707" spans="1:17" ht="15.75" customHeight="1">
      <c r="A707" s="70"/>
      <c r="B707" s="73"/>
      <c r="C707" s="73"/>
      <c r="D707" s="73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71"/>
      <c r="Q707" s="31"/>
    </row>
    <row r="708" spans="1:17" ht="15.75" customHeight="1">
      <c r="A708" s="70"/>
      <c r="B708" s="73"/>
      <c r="C708" s="73"/>
      <c r="D708" s="73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71"/>
      <c r="Q708" s="31"/>
    </row>
    <row r="709" spans="1:17" ht="15.75" customHeight="1">
      <c r="A709" s="70"/>
      <c r="B709" s="73"/>
      <c r="C709" s="73"/>
      <c r="D709" s="73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71"/>
      <c r="Q709" s="31"/>
    </row>
    <row r="710" spans="1:17" ht="15.75" customHeight="1">
      <c r="A710" s="70"/>
      <c r="B710" s="73"/>
      <c r="C710" s="73"/>
      <c r="D710" s="73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71"/>
      <c r="Q710" s="31"/>
    </row>
    <row r="711" spans="1:17" ht="15.75" customHeight="1">
      <c r="A711" s="70"/>
      <c r="B711" s="73"/>
      <c r="C711" s="73"/>
      <c r="D711" s="73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71"/>
      <c r="Q711" s="31"/>
    </row>
    <row r="712" spans="1:17" ht="15.75" customHeight="1">
      <c r="A712" s="70"/>
      <c r="B712" s="73"/>
      <c r="C712" s="73"/>
      <c r="D712" s="73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71"/>
      <c r="Q712" s="31"/>
    </row>
    <row r="713" spans="1:17" ht="15.75" customHeight="1">
      <c r="A713" s="70"/>
      <c r="B713" s="73"/>
      <c r="C713" s="73"/>
      <c r="D713" s="73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71"/>
      <c r="Q713" s="31"/>
    </row>
    <row r="714" spans="1:17" ht="15.75" customHeight="1">
      <c r="A714" s="70"/>
      <c r="B714" s="73"/>
      <c r="C714" s="73"/>
      <c r="D714" s="73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71"/>
      <c r="Q714" s="31"/>
    </row>
    <row r="715" spans="1:17" ht="15.75" customHeight="1">
      <c r="A715" s="70"/>
      <c r="B715" s="73"/>
      <c r="C715" s="73"/>
      <c r="D715" s="73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71"/>
      <c r="Q715" s="31"/>
    </row>
    <row r="716" spans="1:17" ht="15.75" customHeight="1">
      <c r="A716" s="70"/>
      <c r="B716" s="73"/>
      <c r="C716" s="73"/>
      <c r="D716" s="73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71"/>
      <c r="Q716" s="31"/>
    </row>
    <row r="717" spans="1:17" ht="15.75" customHeight="1">
      <c r="A717" s="70"/>
      <c r="B717" s="73"/>
      <c r="C717" s="73"/>
      <c r="D717" s="73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71"/>
      <c r="Q717" s="31"/>
    </row>
    <row r="718" spans="1:17" ht="15.75" customHeight="1">
      <c r="A718" s="70"/>
      <c r="B718" s="73"/>
      <c r="C718" s="73"/>
      <c r="D718" s="73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71"/>
      <c r="Q718" s="31"/>
    </row>
    <row r="719" spans="1:17" ht="15.75" customHeight="1">
      <c r="A719" s="70"/>
      <c r="B719" s="73"/>
      <c r="C719" s="73"/>
      <c r="D719" s="73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71"/>
      <c r="Q719" s="31"/>
    </row>
    <row r="720" spans="1:17" ht="15.75" customHeight="1">
      <c r="A720" s="70"/>
      <c r="B720" s="73"/>
      <c r="C720" s="73"/>
      <c r="D720" s="73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71"/>
      <c r="Q720" s="31"/>
    </row>
    <row r="721" spans="1:17" ht="15.75" customHeight="1">
      <c r="A721" s="70"/>
      <c r="B721" s="73"/>
      <c r="C721" s="73"/>
      <c r="D721" s="73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71"/>
      <c r="Q721" s="31"/>
    </row>
    <row r="722" spans="1:17" ht="15.75" customHeight="1">
      <c r="A722" s="70"/>
      <c r="B722" s="73"/>
      <c r="C722" s="73"/>
      <c r="D722" s="73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71"/>
      <c r="Q722" s="31"/>
    </row>
    <row r="723" spans="1:17" ht="15.75" customHeight="1">
      <c r="A723" s="70"/>
      <c r="B723" s="73"/>
      <c r="C723" s="73"/>
      <c r="D723" s="73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71"/>
      <c r="Q723" s="31"/>
    </row>
    <row r="724" spans="1:17" ht="15.75" customHeight="1">
      <c r="A724" s="70"/>
      <c r="B724" s="73"/>
      <c r="C724" s="73"/>
      <c r="D724" s="73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71"/>
      <c r="Q724" s="31"/>
    </row>
    <row r="725" spans="1:17" ht="15.75" customHeight="1">
      <c r="A725" s="70"/>
      <c r="B725" s="73"/>
      <c r="C725" s="73"/>
      <c r="D725" s="73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71"/>
      <c r="Q725" s="31"/>
    </row>
    <row r="726" spans="1:17" ht="15.75" customHeight="1">
      <c r="A726" s="70"/>
      <c r="B726" s="73"/>
      <c r="C726" s="73"/>
      <c r="D726" s="73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71"/>
      <c r="Q726" s="31"/>
    </row>
    <row r="727" spans="1:17" ht="15.75" customHeight="1">
      <c r="A727" s="70"/>
      <c r="B727" s="73"/>
      <c r="C727" s="73"/>
      <c r="D727" s="73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71"/>
      <c r="Q727" s="31"/>
    </row>
    <row r="728" spans="1:17" ht="15.75" customHeight="1">
      <c r="A728" s="70"/>
      <c r="B728" s="73"/>
      <c r="C728" s="73"/>
      <c r="D728" s="73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71"/>
      <c r="Q728" s="31"/>
    </row>
    <row r="729" spans="1:17" ht="15.75" customHeight="1">
      <c r="A729" s="70"/>
      <c r="B729" s="73"/>
      <c r="C729" s="73"/>
      <c r="D729" s="73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71"/>
      <c r="Q729" s="31"/>
    </row>
    <row r="730" spans="1:17" ht="15.75" customHeight="1">
      <c r="A730" s="70"/>
      <c r="B730" s="73"/>
      <c r="C730" s="73"/>
      <c r="D730" s="73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71"/>
      <c r="Q730" s="31"/>
    </row>
    <row r="731" spans="1:17" ht="15.75" customHeight="1">
      <c r="A731" s="70"/>
      <c r="B731" s="73"/>
      <c r="C731" s="73"/>
      <c r="D731" s="73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71"/>
      <c r="Q731" s="31"/>
    </row>
    <row r="732" spans="1:17" ht="15.75" customHeight="1">
      <c r="A732" s="70"/>
      <c r="B732" s="73"/>
      <c r="C732" s="73"/>
      <c r="D732" s="73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71"/>
      <c r="Q732" s="31"/>
    </row>
    <row r="733" spans="1:17" ht="15.75" customHeight="1">
      <c r="A733" s="70"/>
      <c r="B733" s="73"/>
      <c r="C733" s="73"/>
      <c r="D733" s="73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71"/>
      <c r="Q733" s="31"/>
    </row>
    <row r="734" spans="1:17" ht="15.75" customHeight="1">
      <c r="A734" s="70"/>
      <c r="B734" s="73"/>
      <c r="C734" s="73"/>
      <c r="D734" s="73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71"/>
      <c r="Q734" s="31"/>
    </row>
    <row r="735" spans="1:17" ht="15.75" customHeight="1">
      <c r="A735" s="70"/>
      <c r="B735" s="73"/>
      <c r="C735" s="73"/>
      <c r="D735" s="73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71"/>
      <c r="Q735" s="31"/>
    </row>
    <row r="736" spans="1:17" ht="15.75" customHeight="1">
      <c r="A736" s="70"/>
      <c r="B736" s="73"/>
      <c r="C736" s="73"/>
      <c r="D736" s="73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71"/>
      <c r="Q736" s="31"/>
    </row>
    <row r="737" spans="1:17" ht="15.75" customHeight="1">
      <c r="A737" s="70"/>
      <c r="B737" s="73"/>
      <c r="C737" s="73"/>
      <c r="D737" s="73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71"/>
      <c r="Q737" s="31"/>
    </row>
    <row r="738" spans="1:17" ht="15.75" customHeight="1">
      <c r="A738" s="70"/>
      <c r="B738" s="73"/>
      <c r="C738" s="73"/>
      <c r="D738" s="73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71"/>
      <c r="Q738" s="31"/>
    </row>
    <row r="739" spans="1:17" ht="15.75" customHeight="1">
      <c r="A739" s="70"/>
      <c r="B739" s="73"/>
      <c r="C739" s="73"/>
      <c r="D739" s="73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71"/>
      <c r="Q739" s="31"/>
    </row>
    <row r="740" spans="1:17" ht="15.75" customHeight="1">
      <c r="A740" s="70"/>
      <c r="B740" s="73"/>
      <c r="C740" s="73"/>
      <c r="D740" s="73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71"/>
      <c r="Q740" s="31"/>
    </row>
    <row r="741" spans="1:17" ht="15.75" customHeight="1">
      <c r="A741" s="70"/>
      <c r="B741" s="73"/>
      <c r="C741" s="73"/>
      <c r="D741" s="73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71"/>
      <c r="Q741" s="31"/>
    </row>
    <row r="742" spans="1:17" ht="15.75" customHeight="1">
      <c r="A742" s="70"/>
      <c r="B742" s="73"/>
      <c r="C742" s="73"/>
      <c r="D742" s="73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71"/>
      <c r="Q742" s="31"/>
    </row>
    <row r="743" spans="1:17" ht="15.75" customHeight="1">
      <c r="A743" s="70"/>
      <c r="B743" s="73"/>
      <c r="C743" s="73"/>
      <c r="D743" s="73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71"/>
      <c r="Q743" s="31"/>
    </row>
    <row r="744" spans="1:17" ht="15.75" customHeight="1">
      <c r="A744" s="70"/>
      <c r="B744" s="73"/>
      <c r="C744" s="73"/>
      <c r="D744" s="73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71"/>
      <c r="Q744" s="31"/>
    </row>
    <row r="745" spans="1:17" ht="15.75" customHeight="1">
      <c r="A745" s="70"/>
      <c r="B745" s="73"/>
      <c r="C745" s="73"/>
      <c r="D745" s="73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71"/>
      <c r="Q745" s="31"/>
    </row>
    <row r="746" spans="1:17" ht="15.75" customHeight="1">
      <c r="A746" s="70"/>
      <c r="B746" s="73"/>
      <c r="C746" s="73"/>
      <c r="D746" s="73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71"/>
      <c r="Q746" s="31"/>
    </row>
    <row r="747" spans="1:17" ht="15.75" customHeight="1">
      <c r="A747" s="70"/>
      <c r="B747" s="73"/>
      <c r="C747" s="73"/>
      <c r="D747" s="73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71"/>
      <c r="Q747" s="31"/>
    </row>
    <row r="748" spans="1:17" ht="15.75" customHeight="1">
      <c r="A748" s="70"/>
      <c r="B748" s="73"/>
      <c r="C748" s="73"/>
      <c r="D748" s="73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71"/>
      <c r="Q748" s="31"/>
    </row>
    <row r="749" spans="1:17" ht="15.75" customHeight="1">
      <c r="A749" s="70"/>
      <c r="B749" s="73"/>
      <c r="C749" s="73"/>
      <c r="D749" s="73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71"/>
      <c r="Q749" s="31"/>
    </row>
    <row r="750" spans="1:17" ht="15.75" customHeight="1">
      <c r="A750" s="70"/>
      <c r="B750" s="73"/>
      <c r="C750" s="73"/>
      <c r="D750" s="73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71"/>
      <c r="Q750" s="31"/>
    </row>
    <row r="751" spans="1:17" ht="15.75" customHeight="1">
      <c r="A751" s="70"/>
      <c r="B751" s="73"/>
      <c r="C751" s="73"/>
      <c r="D751" s="73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71"/>
      <c r="Q751" s="31"/>
    </row>
    <row r="752" spans="1:17" ht="15.75" customHeight="1">
      <c r="A752" s="70"/>
      <c r="B752" s="73"/>
      <c r="C752" s="73"/>
      <c r="D752" s="73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71"/>
      <c r="Q752" s="31"/>
    </row>
    <row r="753" spans="1:17" ht="15.75" customHeight="1">
      <c r="A753" s="70"/>
      <c r="B753" s="73"/>
      <c r="C753" s="73"/>
      <c r="D753" s="73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71"/>
      <c r="Q753" s="31"/>
    </row>
    <row r="754" spans="1:17" ht="15.75" customHeight="1">
      <c r="A754" s="70"/>
      <c r="B754" s="73"/>
      <c r="C754" s="73"/>
      <c r="D754" s="73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71"/>
      <c r="Q754" s="31"/>
    </row>
    <row r="755" spans="1:17" ht="15.75" customHeight="1">
      <c r="A755" s="70"/>
      <c r="B755" s="73"/>
      <c r="C755" s="73"/>
      <c r="D755" s="73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71"/>
      <c r="Q755" s="31"/>
    </row>
    <row r="756" spans="1:17" ht="15.75" customHeight="1">
      <c r="A756" s="70"/>
      <c r="B756" s="73"/>
      <c r="C756" s="73"/>
      <c r="D756" s="73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71"/>
      <c r="Q756" s="31"/>
    </row>
    <row r="757" spans="1:17" ht="15.75" customHeight="1">
      <c r="A757" s="70"/>
      <c r="B757" s="73"/>
      <c r="C757" s="73"/>
      <c r="D757" s="73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71"/>
      <c r="Q757" s="31"/>
    </row>
    <row r="758" spans="1:17" ht="15.75" customHeight="1">
      <c r="A758" s="70"/>
      <c r="B758" s="73"/>
      <c r="C758" s="73"/>
      <c r="D758" s="73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71"/>
      <c r="Q758" s="31"/>
    </row>
    <row r="759" spans="1:17" ht="15.75" customHeight="1">
      <c r="A759" s="70"/>
      <c r="B759" s="73"/>
      <c r="C759" s="73"/>
      <c r="D759" s="73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71"/>
      <c r="Q759" s="31"/>
    </row>
    <row r="760" spans="1:17" ht="15.75" customHeight="1">
      <c r="A760" s="70"/>
      <c r="B760" s="73"/>
      <c r="C760" s="73"/>
      <c r="D760" s="73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71"/>
      <c r="Q760" s="31"/>
    </row>
    <row r="761" spans="1:17" ht="15.75" customHeight="1">
      <c r="A761" s="70"/>
      <c r="B761" s="73"/>
      <c r="C761" s="73"/>
      <c r="D761" s="73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71"/>
      <c r="Q761" s="31"/>
    </row>
    <row r="762" spans="1:17" ht="15.75" customHeight="1">
      <c r="A762" s="70"/>
      <c r="B762" s="73"/>
      <c r="C762" s="73"/>
      <c r="D762" s="73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71"/>
      <c r="Q762" s="31"/>
    </row>
    <row r="763" spans="1:17" ht="15.75" customHeight="1">
      <c r="A763" s="70"/>
      <c r="B763" s="73"/>
      <c r="C763" s="73"/>
      <c r="D763" s="73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71"/>
      <c r="Q763" s="31"/>
    </row>
    <row r="764" spans="1:17" ht="15.75" customHeight="1">
      <c r="A764" s="70"/>
      <c r="B764" s="73"/>
      <c r="C764" s="73"/>
      <c r="D764" s="73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71"/>
      <c r="Q764" s="31"/>
    </row>
    <row r="765" spans="1:17" ht="15.75" customHeight="1">
      <c r="A765" s="70"/>
      <c r="B765" s="73"/>
      <c r="C765" s="73"/>
      <c r="D765" s="73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71"/>
      <c r="Q765" s="31"/>
    </row>
    <row r="766" spans="1:17" ht="15.75" customHeight="1">
      <c r="A766" s="70"/>
      <c r="B766" s="73"/>
      <c r="C766" s="73"/>
      <c r="D766" s="73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71"/>
      <c r="Q766" s="31"/>
    </row>
    <row r="767" spans="1:17" ht="15.75" customHeight="1">
      <c r="A767" s="70"/>
      <c r="B767" s="73"/>
      <c r="C767" s="73"/>
      <c r="D767" s="73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71"/>
      <c r="Q767" s="31"/>
    </row>
    <row r="768" spans="1:17" ht="15.75" customHeight="1">
      <c r="A768" s="70"/>
      <c r="B768" s="73"/>
      <c r="C768" s="73"/>
      <c r="D768" s="73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71"/>
      <c r="Q768" s="31"/>
    </row>
    <row r="769" spans="1:17" ht="15.75" customHeight="1">
      <c r="A769" s="70"/>
      <c r="B769" s="73"/>
      <c r="C769" s="73"/>
      <c r="D769" s="73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71"/>
      <c r="Q769" s="31"/>
    </row>
    <row r="770" spans="1:17" ht="15.75" customHeight="1">
      <c r="A770" s="70"/>
      <c r="B770" s="73"/>
      <c r="C770" s="73"/>
      <c r="D770" s="73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71"/>
      <c r="Q770" s="31"/>
    </row>
    <row r="771" spans="1:17" ht="15.75" customHeight="1">
      <c r="A771" s="70"/>
      <c r="B771" s="73"/>
      <c r="C771" s="73"/>
      <c r="D771" s="73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71"/>
      <c r="Q771" s="31"/>
    </row>
    <row r="772" spans="1:17" ht="15.75" customHeight="1">
      <c r="A772" s="70"/>
      <c r="B772" s="73"/>
      <c r="C772" s="73"/>
      <c r="D772" s="73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71"/>
      <c r="Q772" s="31"/>
    </row>
    <row r="773" spans="1:17" ht="15.75" customHeight="1">
      <c r="A773" s="70"/>
      <c r="B773" s="73"/>
      <c r="C773" s="73"/>
      <c r="D773" s="73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71"/>
      <c r="Q773" s="31"/>
    </row>
    <row r="774" spans="1:17" ht="15.75" customHeight="1">
      <c r="A774" s="70"/>
      <c r="B774" s="73"/>
      <c r="C774" s="73"/>
      <c r="D774" s="73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71"/>
      <c r="Q774" s="31"/>
    </row>
    <row r="775" spans="1:17" ht="15.75" customHeight="1">
      <c r="A775" s="70"/>
      <c r="B775" s="73"/>
      <c r="C775" s="73"/>
      <c r="D775" s="73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71"/>
      <c r="Q775" s="31"/>
    </row>
    <row r="776" spans="1:17" ht="15.75" customHeight="1">
      <c r="A776" s="70"/>
      <c r="B776" s="73"/>
      <c r="C776" s="73"/>
      <c r="D776" s="73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71"/>
      <c r="Q776" s="31"/>
    </row>
    <row r="777" spans="1:17" ht="15.75" customHeight="1">
      <c r="A777" s="70"/>
      <c r="B777" s="73"/>
      <c r="C777" s="73"/>
      <c r="D777" s="73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71"/>
      <c r="Q777" s="31"/>
    </row>
    <row r="778" spans="1:17" ht="15.75" customHeight="1">
      <c r="A778" s="70"/>
      <c r="B778" s="73"/>
      <c r="C778" s="73"/>
      <c r="D778" s="73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71"/>
      <c r="Q778" s="31"/>
    </row>
    <row r="779" spans="1:17" ht="15.75" customHeight="1">
      <c r="A779" s="70"/>
      <c r="B779" s="73"/>
      <c r="C779" s="73"/>
      <c r="D779" s="73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71"/>
      <c r="Q779" s="31"/>
    </row>
    <row r="780" spans="1:17" ht="15.75" customHeight="1">
      <c r="A780" s="70"/>
      <c r="B780" s="73"/>
      <c r="C780" s="73"/>
      <c r="D780" s="73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71"/>
      <c r="Q780" s="31"/>
    </row>
    <row r="781" spans="1:17" ht="15.75" customHeight="1">
      <c r="A781" s="70"/>
      <c r="B781" s="73"/>
      <c r="C781" s="73"/>
      <c r="D781" s="73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71"/>
      <c r="Q781" s="31"/>
    </row>
    <row r="782" spans="1:17" ht="15.75" customHeight="1">
      <c r="A782" s="70"/>
      <c r="B782" s="73"/>
      <c r="C782" s="73"/>
      <c r="D782" s="73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71"/>
      <c r="Q782" s="31"/>
    </row>
    <row r="783" spans="1:17" ht="15.75" customHeight="1">
      <c r="A783" s="70"/>
      <c r="B783" s="73"/>
      <c r="C783" s="73"/>
      <c r="D783" s="73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71"/>
      <c r="Q783" s="31"/>
    </row>
    <row r="784" spans="1:17" ht="15.75" customHeight="1">
      <c r="A784" s="70"/>
      <c r="B784" s="73"/>
      <c r="C784" s="73"/>
      <c r="D784" s="73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71"/>
      <c r="Q784" s="31"/>
    </row>
    <row r="785" spans="1:17" ht="15.75" customHeight="1">
      <c r="A785" s="70"/>
      <c r="B785" s="73"/>
      <c r="C785" s="73"/>
      <c r="D785" s="73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71"/>
      <c r="Q785" s="31"/>
    </row>
    <row r="786" spans="1:17" ht="15.75" customHeight="1">
      <c r="A786" s="70"/>
      <c r="B786" s="73"/>
      <c r="C786" s="73"/>
      <c r="D786" s="73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71"/>
      <c r="Q786" s="31"/>
    </row>
    <row r="787" spans="1:17" ht="15.75" customHeight="1">
      <c r="A787" s="70"/>
      <c r="B787" s="73"/>
      <c r="C787" s="73"/>
      <c r="D787" s="73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71"/>
      <c r="Q787" s="31"/>
    </row>
    <row r="788" spans="1:17" ht="15.75" customHeight="1">
      <c r="A788" s="70"/>
      <c r="B788" s="73"/>
      <c r="C788" s="73"/>
      <c r="D788" s="73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71"/>
      <c r="Q788" s="31"/>
    </row>
    <row r="789" spans="1:17" ht="15.75" customHeight="1">
      <c r="A789" s="70"/>
      <c r="B789" s="73"/>
      <c r="C789" s="73"/>
      <c r="D789" s="73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71"/>
      <c r="Q789" s="31"/>
    </row>
    <row r="790" spans="1:17" ht="15.75" customHeight="1">
      <c r="A790" s="70"/>
      <c r="B790" s="73"/>
      <c r="C790" s="73"/>
      <c r="D790" s="73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71"/>
      <c r="Q790" s="31"/>
    </row>
    <row r="791" spans="1:17" ht="15.75" customHeight="1">
      <c r="A791" s="70"/>
      <c r="B791" s="73"/>
      <c r="C791" s="73"/>
      <c r="D791" s="73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71"/>
      <c r="Q791" s="31"/>
    </row>
    <row r="792" spans="1:17" ht="15.75" customHeight="1">
      <c r="A792" s="70"/>
      <c r="B792" s="73"/>
      <c r="C792" s="73"/>
      <c r="D792" s="73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71"/>
      <c r="Q792" s="31"/>
    </row>
    <row r="793" spans="1:17" ht="15.75" customHeight="1">
      <c r="A793" s="70"/>
      <c r="B793" s="73"/>
      <c r="C793" s="73"/>
      <c r="D793" s="73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71"/>
      <c r="Q793" s="31"/>
    </row>
    <row r="794" spans="1:17" ht="15.75" customHeight="1">
      <c r="A794" s="70"/>
      <c r="B794" s="73"/>
      <c r="C794" s="73"/>
      <c r="D794" s="73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71"/>
      <c r="Q794" s="31"/>
    </row>
    <row r="795" spans="1:17" ht="15.75" customHeight="1">
      <c r="A795" s="70"/>
      <c r="B795" s="73"/>
      <c r="C795" s="73"/>
      <c r="D795" s="73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71"/>
      <c r="Q795" s="31"/>
    </row>
    <row r="796" spans="1:17" ht="15.75" customHeight="1">
      <c r="A796" s="70"/>
      <c r="B796" s="73"/>
      <c r="C796" s="73"/>
      <c r="D796" s="73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71"/>
      <c r="Q796" s="31"/>
    </row>
    <row r="797" spans="1:17" ht="15.75" customHeight="1">
      <c r="A797" s="70"/>
      <c r="B797" s="73"/>
      <c r="C797" s="73"/>
      <c r="D797" s="73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71"/>
      <c r="Q797" s="31"/>
    </row>
    <row r="798" spans="1:17" ht="15.75" customHeight="1">
      <c r="A798" s="70"/>
      <c r="B798" s="73"/>
      <c r="C798" s="73"/>
      <c r="D798" s="73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71"/>
      <c r="Q798" s="31"/>
    </row>
    <row r="799" spans="1:17" ht="15.75" customHeight="1">
      <c r="A799" s="70"/>
      <c r="B799" s="73"/>
      <c r="C799" s="73"/>
      <c r="D799" s="73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71"/>
      <c r="Q799" s="31"/>
    </row>
    <row r="800" spans="1:17" ht="15.75" customHeight="1">
      <c r="A800" s="70"/>
      <c r="B800" s="73"/>
      <c r="C800" s="73"/>
      <c r="D800" s="73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71"/>
      <c r="Q800" s="31"/>
    </row>
    <row r="801" spans="1:17" ht="15.75" customHeight="1">
      <c r="A801" s="70"/>
      <c r="B801" s="73"/>
      <c r="C801" s="73"/>
      <c r="D801" s="73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71"/>
      <c r="Q801" s="31"/>
    </row>
    <row r="802" spans="1:17" ht="15.75" customHeight="1">
      <c r="A802" s="70"/>
      <c r="B802" s="73"/>
      <c r="C802" s="73"/>
      <c r="D802" s="73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71"/>
      <c r="Q802" s="31"/>
    </row>
    <row r="803" spans="1:17" ht="15.75" customHeight="1">
      <c r="A803" s="70"/>
      <c r="B803" s="73"/>
      <c r="C803" s="73"/>
      <c r="D803" s="73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71"/>
      <c r="Q803" s="31"/>
    </row>
    <row r="804" spans="1:17" ht="15.75" customHeight="1">
      <c r="A804" s="70"/>
      <c r="B804" s="73"/>
      <c r="C804" s="73"/>
      <c r="D804" s="73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71"/>
      <c r="Q804" s="31"/>
    </row>
    <row r="805" spans="1:17" ht="15.75" customHeight="1">
      <c r="A805" s="70"/>
      <c r="B805" s="73"/>
      <c r="C805" s="73"/>
      <c r="D805" s="73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71"/>
      <c r="Q805" s="31"/>
    </row>
    <row r="806" spans="1:17" ht="15.75" customHeight="1">
      <c r="A806" s="70"/>
      <c r="B806" s="73"/>
      <c r="C806" s="73"/>
      <c r="D806" s="73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71"/>
      <c r="Q806" s="31"/>
    </row>
    <row r="807" spans="1:17" ht="15.75" customHeight="1">
      <c r="A807" s="70"/>
      <c r="B807" s="73"/>
      <c r="C807" s="73"/>
      <c r="D807" s="73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71"/>
      <c r="Q807" s="31"/>
    </row>
    <row r="808" spans="1:17" ht="15.75" customHeight="1">
      <c r="A808" s="70"/>
      <c r="B808" s="73"/>
      <c r="C808" s="73"/>
      <c r="D808" s="73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71"/>
      <c r="Q808" s="31"/>
    </row>
    <row r="809" spans="1:17" ht="15.75" customHeight="1">
      <c r="A809" s="70"/>
      <c r="B809" s="73"/>
      <c r="C809" s="73"/>
      <c r="D809" s="73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71"/>
      <c r="Q809" s="31"/>
    </row>
    <row r="810" spans="1:17" ht="15.75" customHeight="1">
      <c r="A810" s="70"/>
      <c r="B810" s="73"/>
      <c r="C810" s="73"/>
      <c r="D810" s="73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71"/>
      <c r="Q810" s="31"/>
    </row>
    <row r="811" spans="1:17" ht="15.75" customHeight="1">
      <c r="A811" s="70"/>
      <c r="B811" s="73"/>
      <c r="C811" s="73"/>
      <c r="D811" s="73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71"/>
      <c r="Q811" s="31"/>
    </row>
    <row r="812" spans="1:17" ht="15.75" customHeight="1">
      <c r="A812" s="70"/>
      <c r="B812" s="73"/>
      <c r="C812" s="73"/>
      <c r="D812" s="73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71"/>
      <c r="Q812" s="31"/>
    </row>
    <row r="813" spans="1:17" ht="15.75" customHeight="1">
      <c r="A813" s="70"/>
      <c r="B813" s="73"/>
      <c r="C813" s="73"/>
      <c r="D813" s="73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71"/>
      <c r="Q813" s="31"/>
    </row>
    <row r="814" spans="1:17" ht="15.75" customHeight="1">
      <c r="A814" s="70"/>
      <c r="B814" s="73"/>
      <c r="C814" s="73"/>
      <c r="D814" s="73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71"/>
      <c r="Q814" s="31"/>
    </row>
    <row r="815" spans="1:17" ht="15.75" customHeight="1">
      <c r="A815" s="70"/>
      <c r="B815" s="73"/>
      <c r="C815" s="73"/>
      <c r="D815" s="73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71"/>
      <c r="Q815" s="31"/>
    </row>
    <row r="816" spans="1:17" ht="15.75" customHeight="1">
      <c r="A816" s="70"/>
      <c r="B816" s="73"/>
      <c r="C816" s="73"/>
      <c r="D816" s="73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71"/>
      <c r="Q816" s="31"/>
    </row>
    <row r="817" spans="1:17" ht="15.75" customHeight="1">
      <c r="A817" s="70"/>
      <c r="B817" s="73"/>
      <c r="C817" s="73"/>
      <c r="D817" s="73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71"/>
      <c r="Q817" s="31"/>
    </row>
    <row r="818" spans="1:17" ht="15.75" customHeight="1">
      <c r="A818" s="70"/>
      <c r="B818" s="73"/>
      <c r="C818" s="73"/>
      <c r="D818" s="73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71"/>
      <c r="Q818" s="31"/>
    </row>
    <row r="819" spans="1:17" ht="15.75" customHeight="1">
      <c r="A819" s="70"/>
      <c r="B819" s="73"/>
      <c r="C819" s="73"/>
      <c r="D819" s="73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71"/>
      <c r="Q819" s="31"/>
    </row>
    <row r="820" spans="1:17" ht="15.75" customHeight="1">
      <c r="A820" s="70"/>
      <c r="B820" s="73"/>
      <c r="C820" s="73"/>
      <c r="D820" s="73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71"/>
      <c r="Q820" s="31"/>
    </row>
    <row r="821" spans="1:17" ht="15.75" customHeight="1">
      <c r="A821" s="70"/>
      <c r="B821" s="73"/>
      <c r="C821" s="73"/>
      <c r="D821" s="73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71"/>
      <c r="Q821" s="31"/>
    </row>
    <row r="822" spans="1:17" ht="15.75" customHeight="1">
      <c r="A822" s="70"/>
      <c r="B822" s="73"/>
      <c r="C822" s="73"/>
      <c r="D822" s="73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71"/>
      <c r="Q822" s="31"/>
    </row>
    <row r="823" spans="1:17" ht="15.75" customHeight="1">
      <c r="A823" s="70"/>
      <c r="B823" s="73"/>
      <c r="C823" s="73"/>
      <c r="D823" s="73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71"/>
      <c r="Q823" s="31"/>
    </row>
    <row r="824" spans="1:17" ht="15.75" customHeight="1">
      <c r="A824" s="70"/>
      <c r="B824" s="73"/>
      <c r="C824" s="73"/>
      <c r="D824" s="73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71"/>
      <c r="Q824" s="31"/>
    </row>
    <row r="825" spans="1:17" ht="15.75" customHeight="1">
      <c r="A825" s="70"/>
      <c r="B825" s="73"/>
      <c r="C825" s="73"/>
      <c r="D825" s="73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71"/>
      <c r="Q825" s="31"/>
    </row>
    <row r="826" spans="1:17" ht="15.75" customHeight="1">
      <c r="A826" s="70"/>
      <c r="B826" s="73"/>
      <c r="C826" s="73"/>
      <c r="D826" s="73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71"/>
      <c r="Q826" s="31"/>
    </row>
    <row r="827" spans="1:17" ht="15.75" customHeight="1">
      <c r="A827" s="70"/>
      <c r="B827" s="73"/>
      <c r="C827" s="73"/>
      <c r="D827" s="73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71"/>
      <c r="Q827" s="31"/>
    </row>
    <row r="828" spans="1:17" ht="15.75" customHeight="1">
      <c r="A828" s="70"/>
      <c r="B828" s="73"/>
      <c r="C828" s="73"/>
      <c r="D828" s="73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71"/>
      <c r="Q828" s="31"/>
    </row>
    <row r="829" spans="1:17" ht="15.75" customHeight="1">
      <c r="A829" s="70"/>
      <c r="B829" s="73"/>
      <c r="C829" s="73"/>
      <c r="D829" s="73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71"/>
      <c r="Q829" s="31"/>
    </row>
    <row r="830" spans="1:17" ht="15.75" customHeight="1">
      <c r="A830" s="70"/>
      <c r="B830" s="73"/>
      <c r="C830" s="73"/>
      <c r="D830" s="73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71"/>
      <c r="Q830" s="31"/>
    </row>
    <row r="831" spans="1:17" ht="15.75" customHeight="1">
      <c r="A831" s="70"/>
      <c r="B831" s="73"/>
      <c r="C831" s="73"/>
      <c r="D831" s="73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71"/>
      <c r="Q831" s="31"/>
    </row>
    <row r="832" spans="1:17" ht="15.75" customHeight="1">
      <c r="A832" s="70"/>
      <c r="B832" s="73"/>
      <c r="C832" s="73"/>
      <c r="D832" s="73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71"/>
      <c r="Q832" s="31"/>
    </row>
    <row r="833" spans="1:17" ht="15.75" customHeight="1">
      <c r="A833" s="70"/>
      <c r="B833" s="73"/>
      <c r="C833" s="73"/>
      <c r="D833" s="73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71"/>
      <c r="Q833" s="31"/>
    </row>
    <row r="834" spans="1:17" ht="15.75" customHeight="1">
      <c r="A834" s="70"/>
      <c r="B834" s="73"/>
      <c r="C834" s="73"/>
      <c r="D834" s="73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71"/>
      <c r="Q834" s="31"/>
    </row>
    <row r="835" spans="1:17" ht="15.75" customHeight="1">
      <c r="A835" s="70"/>
      <c r="B835" s="73"/>
      <c r="C835" s="73"/>
      <c r="D835" s="73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71"/>
      <c r="Q835" s="31"/>
    </row>
    <row r="836" spans="1:17" ht="15.75" customHeight="1">
      <c r="A836" s="70"/>
      <c r="B836" s="73"/>
      <c r="C836" s="73"/>
      <c r="D836" s="73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71"/>
      <c r="Q836" s="31"/>
    </row>
    <row r="837" spans="1:17" ht="15.75" customHeight="1">
      <c r="A837" s="70"/>
      <c r="B837" s="73"/>
      <c r="C837" s="73"/>
      <c r="D837" s="73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71"/>
      <c r="Q837" s="31"/>
    </row>
    <row r="838" spans="1:17" ht="15.75" customHeight="1">
      <c r="A838" s="70"/>
      <c r="B838" s="73"/>
      <c r="C838" s="73"/>
      <c r="D838" s="73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71"/>
      <c r="Q838" s="31"/>
    </row>
    <row r="839" spans="1:17" ht="15.75" customHeight="1">
      <c r="A839" s="70"/>
      <c r="B839" s="73"/>
      <c r="C839" s="73"/>
      <c r="D839" s="73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71"/>
      <c r="Q839" s="31"/>
    </row>
    <row r="840" spans="1:17" ht="15.75" customHeight="1">
      <c r="A840" s="70"/>
      <c r="B840" s="73"/>
      <c r="C840" s="73"/>
      <c r="D840" s="73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71"/>
      <c r="Q840" s="31"/>
    </row>
    <row r="841" spans="1:17" ht="15.75" customHeight="1">
      <c r="A841" s="70"/>
      <c r="B841" s="73"/>
      <c r="C841" s="73"/>
      <c r="D841" s="73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71"/>
      <c r="Q841" s="31"/>
    </row>
    <row r="842" spans="1:17" ht="15.75" customHeight="1">
      <c r="A842" s="70"/>
      <c r="B842" s="73"/>
      <c r="C842" s="73"/>
      <c r="D842" s="73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71"/>
      <c r="Q842" s="31"/>
    </row>
    <row r="843" spans="1:17" ht="15.75" customHeight="1">
      <c r="A843" s="70"/>
      <c r="B843" s="73"/>
      <c r="C843" s="73"/>
      <c r="D843" s="73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71"/>
      <c r="Q843" s="31"/>
    </row>
    <row r="844" spans="1:17" ht="15.75" customHeight="1">
      <c r="A844" s="70"/>
      <c r="B844" s="73"/>
      <c r="C844" s="73"/>
      <c r="D844" s="73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71"/>
      <c r="Q844" s="31"/>
    </row>
    <row r="845" spans="1:17" ht="15.75" customHeight="1">
      <c r="A845" s="70"/>
      <c r="B845" s="73"/>
      <c r="C845" s="73"/>
      <c r="D845" s="73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71"/>
      <c r="Q845" s="31"/>
    </row>
    <row r="846" spans="1:17" ht="15.75" customHeight="1">
      <c r="A846" s="70"/>
      <c r="B846" s="73"/>
      <c r="C846" s="73"/>
      <c r="D846" s="73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71"/>
      <c r="Q846" s="31"/>
    </row>
    <row r="847" spans="1:17" ht="15.75" customHeight="1">
      <c r="A847" s="70"/>
      <c r="B847" s="73"/>
      <c r="C847" s="73"/>
      <c r="D847" s="73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71"/>
      <c r="Q847" s="31"/>
    </row>
    <row r="848" spans="1:17" ht="15.75" customHeight="1">
      <c r="A848" s="70"/>
      <c r="B848" s="73"/>
      <c r="C848" s="73"/>
      <c r="D848" s="73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71"/>
      <c r="Q848" s="31"/>
    </row>
    <row r="849" spans="1:17" ht="15.75" customHeight="1">
      <c r="A849" s="70"/>
      <c r="B849" s="73"/>
      <c r="C849" s="73"/>
      <c r="D849" s="73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71"/>
      <c r="Q849" s="31"/>
    </row>
    <row r="850" spans="1:17" ht="15.75" customHeight="1">
      <c r="A850" s="70"/>
      <c r="B850" s="73"/>
      <c r="C850" s="73"/>
      <c r="D850" s="73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71"/>
      <c r="Q850" s="31"/>
    </row>
    <row r="851" spans="1:17" ht="15.75" customHeight="1">
      <c r="A851" s="70"/>
      <c r="B851" s="73"/>
      <c r="C851" s="73"/>
      <c r="D851" s="73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71"/>
      <c r="Q851" s="31"/>
    </row>
    <row r="852" spans="1:17" ht="15.75" customHeight="1">
      <c r="A852" s="70"/>
      <c r="B852" s="73"/>
      <c r="C852" s="73"/>
      <c r="D852" s="73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71"/>
      <c r="Q852" s="31"/>
    </row>
    <row r="853" spans="1:17" ht="15.75" customHeight="1">
      <c r="A853" s="70"/>
      <c r="B853" s="73"/>
      <c r="C853" s="73"/>
      <c r="D853" s="73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71"/>
      <c r="Q853" s="31"/>
    </row>
    <row r="854" spans="1:17" ht="15.75" customHeight="1">
      <c r="A854" s="70"/>
      <c r="B854" s="73"/>
      <c r="C854" s="73"/>
      <c r="D854" s="73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71"/>
      <c r="Q854" s="31"/>
    </row>
    <row r="855" spans="1:17" ht="15.75" customHeight="1">
      <c r="A855" s="70"/>
      <c r="B855" s="73"/>
      <c r="C855" s="73"/>
      <c r="D855" s="73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71"/>
      <c r="Q855" s="31"/>
    </row>
    <row r="856" spans="1:17" ht="15.75" customHeight="1">
      <c r="A856" s="70"/>
      <c r="B856" s="73"/>
      <c r="C856" s="73"/>
      <c r="D856" s="73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71"/>
      <c r="Q856" s="31"/>
    </row>
    <row r="857" spans="1:17" ht="15.75" customHeight="1">
      <c r="A857" s="70"/>
      <c r="B857" s="73"/>
      <c r="C857" s="73"/>
      <c r="D857" s="73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71"/>
      <c r="Q857" s="31"/>
    </row>
    <row r="858" spans="1:17" ht="15.75" customHeight="1">
      <c r="A858" s="70"/>
      <c r="B858" s="73"/>
      <c r="C858" s="73"/>
      <c r="D858" s="73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71"/>
      <c r="Q858" s="31"/>
    </row>
    <row r="859" spans="1:17" ht="15.75" customHeight="1">
      <c r="A859" s="70"/>
      <c r="B859" s="73"/>
      <c r="C859" s="73"/>
      <c r="D859" s="73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71"/>
      <c r="Q859" s="31"/>
    </row>
    <row r="860" spans="1:17" ht="15.75" customHeight="1">
      <c r="A860" s="70"/>
      <c r="B860" s="73"/>
      <c r="C860" s="73"/>
      <c r="D860" s="73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71"/>
      <c r="Q860" s="31"/>
    </row>
    <row r="861" spans="1:17" ht="15.75" customHeight="1">
      <c r="A861" s="70"/>
      <c r="B861" s="73"/>
      <c r="C861" s="73"/>
      <c r="D861" s="73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71"/>
      <c r="Q861" s="31"/>
    </row>
    <row r="862" spans="1:17" ht="15.75" customHeight="1">
      <c r="A862" s="70"/>
      <c r="B862" s="73"/>
      <c r="C862" s="73"/>
      <c r="D862" s="73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71"/>
      <c r="Q862" s="31"/>
    </row>
    <row r="863" spans="1:17" ht="15.75" customHeight="1">
      <c r="A863" s="70"/>
      <c r="B863" s="73"/>
      <c r="C863" s="73"/>
      <c r="D863" s="73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71"/>
      <c r="Q863" s="31"/>
    </row>
    <row r="864" spans="1:17" ht="15.75" customHeight="1">
      <c r="A864" s="70"/>
      <c r="B864" s="73"/>
      <c r="C864" s="73"/>
      <c r="D864" s="73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71"/>
      <c r="Q864" s="31"/>
    </row>
    <row r="865" spans="1:17" ht="15.75" customHeight="1">
      <c r="A865" s="70"/>
      <c r="B865" s="73"/>
      <c r="C865" s="73"/>
      <c r="D865" s="73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71"/>
      <c r="Q865" s="31"/>
    </row>
    <row r="866" spans="1:17" ht="15.75" customHeight="1">
      <c r="A866" s="70"/>
      <c r="B866" s="73"/>
      <c r="C866" s="73"/>
      <c r="D866" s="73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71"/>
      <c r="Q866" s="31"/>
    </row>
    <row r="867" spans="1:17" ht="15.75" customHeight="1">
      <c r="A867" s="70"/>
      <c r="B867" s="73"/>
      <c r="C867" s="73"/>
      <c r="D867" s="73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71"/>
      <c r="Q867" s="31"/>
    </row>
    <row r="868" spans="1:17" ht="15.75" customHeight="1">
      <c r="A868" s="70"/>
      <c r="B868" s="73"/>
      <c r="C868" s="73"/>
      <c r="D868" s="73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71"/>
      <c r="Q868" s="31"/>
    </row>
    <row r="869" spans="1:17" ht="15.75" customHeight="1">
      <c r="A869" s="70"/>
      <c r="B869" s="73"/>
      <c r="C869" s="73"/>
      <c r="D869" s="73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71"/>
      <c r="Q869" s="31"/>
    </row>
    <row r="870" spans="1:17" ht="15.75" customHeight="1">
      <c r="A870" s="70"/>
      <c r="B870" s="73"/>
      <c r="C870" s="73"/>
      <c r="D870" s="73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71"/>
      <c r="Q870" s="31"/>
    </row>
    <row r="871" spans="1:17" ht="15.75" customHeight="1">
      <c r="A871" s="70"/>
      <c r="B871" s="73"/>
      <c r="C871" s="73"/>
      <c r="D871" s="73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71"/>
      <c r="Q871" s="31"/>
    </row>
    <row r="872" spans="1:17" ht="15.75" customHeight="1">
      <c r="A872" s="70"/>
      <c r="B872" s="73"/>
      <c r="C872" s="73"/>
      <c r="D872" s="73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71"/>
      <c r="Q872" s="31"/>
    </row>
    <row r="873" spans="1:17" ht="15.75" customHeight="1">
      <c r="A873" s="70"/>
      <c r="B873" s="73"/>
      <c r="C873" s="73"/>
      <c r="D873" s="73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71"/>
      <c r="Q873" s="31"/>
    </row>
    <row r="874" spans="1:17" ht="15.75" customHeight="1">
      <c r="A874" s="70"/>
      <c r="B874" s="73"/>
      <c r="C874" s="73"/>
      <c r="D874" s="73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71"/>
      <c r="Q874" s="31"/>
    </row>
    <row r="875" spans="1:17" ht="15.75" customHeight="1">
      <c r="A875" s="70"/>
      <c r="B875" s="73"/>
      <c r="C875" s="73"/>
      <c r="D875" s="73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71"/>
      <c r="Q875" s="31"/>
    </row>
    <row r="876" spans="1:17" ht="15.75" customHeight="1">
      <c r="A876" s="70"/>
      <c r="B876" s="73"/>
      <c r="C876" s="73"/>
      <c r="D876" s="73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71"/>
      <c r="Q876" s="31"/>
    </row>
    <row r="877" spans="1:17" ht="15.75" customHeight="1">
      <c r="A877" s="70"/>
      <c r="B877" s="73"/>
      <c r="C877" s="73"/>
      <c r="D877" s="73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71"/>
      <c r="Q877" s="31"/>
    </row>
    <row r="878" spans="1:17" ht="15.75" customHeight="1">
      <c r="A878" s="70"/>
      <c r="B878" s="73"/>
      <c r="C878" s="73"/>
      <c r="D878" s="73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71"/>
      <c r="Q878" s="31"/>
    </row>
    <row r="879" spans="1:17" ht="15.75" customHeight="1">
      <c r="A879" s="70"/>
      <c r="B879" s="73"/>
      <c r="C879" s="73"/>
      <c r="D879" s="73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71"/>
      <c r="Q879" s="31"/>
    </row>
    <row r="880" spans="1:17" ht="15.75" customHeight="1">
      <c r="A880" s="70"/>
      <c r="B880" s="73"/>
      <c r="C880" s="73"/>
      <c r="D880" s="73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71"/>
      <c r="Q880" s="31"/>
    </row>
    <row r="881" spans="1:17" ht="15.75" customHeight="1">
      <c r="A881" s="70"/>
      <c r="B881" s="73"/>
      <c r="C881" s="73"/>
      <c r="D881" s="73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71"/>
      <c r="Q881" s="31"/>
    </row>
    <row r="882" spans="1:17" ht="15.75" customHeight="1">
      <c r="A882" s="70"/>
      <c r="B882" s="73"/>
      <c r="C882" s="73"/>
      <c r="D882" s="73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71"/>
      <c r="Q882" s="31"/>
    </row>
    <row r="883" spans="1:17" ht="15.75" customHeight="1">
      <c r="A883" s="70"/>
      <c r="B883" s="73"/>
      <c r="C883" s="73"/>
      <c r="D883" s="73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71"/>
      <c r="Q883" s="31"/>
    </row>
    <row r="884" spans="1:17" ht="15.75" customHeight="1">
      <c r="A884" s="70"/>
      <c r="B884" s="73"/>
      <c r="C884" s="73"/>
      <c r="D884" s="73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71"/>
      <c r="Q884" s="31"/>
    </row>
    <row r="885" spans="1:17" ht="15.75" customHeight="1">
      <c r="A885" s="70"/>
      <c r="B885" s="73"/>
      <c r="C885" s="73"/>
      <c r="D885" s="73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71"/>
      <c r="Q885" s="31"/>
    </row>
    <row r="886" spans="1:17" ht="15.75" customHeight="1">
      <c r="A886" s="70"/>
      <c r="B886" s="73"/>
      <c r="C886" s="73"/>
      <c r="D886" s="73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71"/>
      <c r="Q886" s="31"/>
    </row>
    <row r="887" spans="1:17" ht="15.75" customHeight="1">
      <c r="A887" s="70"/>
      <c r="B887" s="73"/>
      <c r="C887" s="73"/>
      <c r="D887" s="73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71"/>
      <c r="Q887" s="31"/>
    </row>
    <row r="888" spans="1:17" ht="15.75" customHeight="1">
      <c r="A888" s="70"/>
      <c r="B888" s="73"/>
      <c r="C888" s="73"/>
      <c r="D888" s="73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71"/>
      <c r="Q888" s="31"/>
    </row>
    <row r="889" spans="1:17" ht="15.75" customHeight="1">
      <c r="A889" s="70"/>
      <c r="B889" s="73"/>
      <c r="C889" s="73"/>
      <c r="D889" s="73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71"/>
      <c r="Q889" s="31"/>
    </row>
    <row r="890" spans="1:17" ht="15.75" customHeight="1">
      <c r="A890" s="70"/>
      <c r="B890" s="73"/>
      <c r="C890" s="73"/>
      <c r="D890" s="73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71"/>
      <c r="Q890" s="31"/>
    </row>
    <row r="891" spans="1:17" ht="15.75" customHeight="1">
      <c r="A891" s="70"/>
      <c r="B891" s="73"/>
      <c r="C891" s="73"/>
      <c r="D891" s="73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71"/>
      <c r="Q891" s="31"/>
    </row>
    <row r="892" spans="1:17" ht="15.75" customHeight="1">
      <c r="A892" s="70"/>
      <c r="B892" s="73"/>
      <c r="C892" s="73"/>
      <c r="D892" s="73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71"/>
      <c r="Q892" s="31"/>
    </row>
    <row r="893" spans="1:17" ht="15.75" customHeight="1">
      <c r="A893" s="70"/>
      <c r="B893" s="73"/>
      <c r="C893" s="73"/>
      <c r="D893" s="73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71"/>
      <c r="Q893" s="31"/>
    </row>
    <row r="894" spans="1:17" ht="15.75" customHeight="1">
      <c r="A894" s="70"/>
      <c r="B894" s="73"/>
      <c r="C894" s="73"/>
      <c r="D894" s="73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71"/>
      <c r="Q894" s="31"/>
    </row>
    <row r="895" spans="1:17" ht="15.75" customHeight="1">
      <c r="A895" s="70"/>
      <c r="B895" s="73"/>
      <c r="C895" s="73"/>
      <c r="D895" s="73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71"/>
      <c r="Q895" s="31"/>
    </row>
    <row r="896" spans="1:17" ht="15.75" customHeight="1">
      <c r="A896" s="70"/>
      <c r="B896" s="73"/>
      <c r="C896" s="73"/>
      <c r="D896" s="73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71"/>
      <c r="Q896" s="31"/>
    </row>
    <row r="897" spans="1:17" ht="15.75" customHeight="1">
      <c r="A897" s="70"/>
      <c r="B897" s="73"/>
      <c r="C897" s="73"/>
      <c r="D897" s="73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71"/>
      <c r="Q897" s="31"/>
    </row>
    <row r="898" spans="1:17" ht="15.75" customHeight="1">
      <c r="A898" s="70"/>
      <c r="B898" s="73"/>
      <c r="C898" s="73"/>
      <c r="D898" s="73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71"/>
      <c r="Q898" s="31"/>
    </row>
    <row r="899" spans="1:17" ht="15.75" customHeight="1">
      <c r="A899" s="70"/>
      <c r="B899" s="73"/>
      <c r="C899" s="73"/>
      <c r="D899" s="73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71"/>
      <c r="Q899" s="31"/>
    </row>
    <row r="900" spans="1:17" ht="15.75" customHeight="1">
      <c r="A900" s="70"/>
      <c r="B900" s="73"/>
      <c r="C900" s="73"/>
      <c r="D900" s="73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71"/>
      <c r="Q900" s="31"/>
    </row>
    <row r="901" spans="1:17" ht="15.75" customHeight="1">
      <c r="A901" s="70"/>
      <c r="B901" s="73"/>
      <c r="C901" s="73"/>
      <c r="D901" s="73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71"/>
      <c r="Q901" s="31"/>
    </row>
    <row r="902" spans="1:17" ht="15.75" customHeight="1">
      <c r="A902" s="70"/>
      <c r="B902" s="73"/>
      <c r="C902" s="73"/>
      <c r="D902" s="73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71"/>
      <c r="Q902" s="31"/>
    </row>
    <row r="903" spans="1:17" ht="15.75" customHeight="1">
      <c r="A903" s="70"/>
      <c r="B903" s="73"/>
      <c r="C903" s="73"/>
      <c r="D903" s="73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71"/>
      <c r="Q903" s="31"/>
    </row>
    <row r="904" spans="1:17" ht="15.75" customHeight="1">
      <c r="A904" s="70"/>
      <c r="B904" s="73"/>
      <c r="C904" s="73"/>
      <c r="D904" s="73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71"/>
      <c r="Q904" s="31"/>
    </row>
    <row r="905" spans="1:17" ht="15.75" customHeight="1">
      <c r="A905" s="70"/>
      <c r="B905" s="73"/>
      <c r="C905" s="73"/>
      <c r="D905" s="73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71"/>
      <c r="Q905" s="31"/>
    </row>
    <row r="906" spans="1:17" ht="15.75" customHeight="1">
      <c r="A906" s="70"/>
      <c r="B906" s="73"/>
      <c r="C906" s="73"/>
      <c r="D906" s="73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71"/>
      <c r="Q906" s="31"/>
    </row>
    <row r="907" spans="1:17" ht="15.75" customHeight="1">
      <c r="A907" s="70"/>
      <c r="B907" s="73"/>
      <c r="C907" s="73"/>
      <c r="D907" s="73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71"/>
      <c r="Q907" s="31"/>
    </row>
    <row r="908" spans="1:17" ht="15.75" customHeight="1">
      <c r="A908" s="70"/>
      <c r="B908" s="73"/>
      <c r="C908" s="73"/>
      <c r="D908" s="73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71"/>
      <c r="Q908" s="31"/>
    </row>
    <row r="909" spans="1:17" ht="15.75" customHeight="1">
      <c r="A909" s="70"/>
      <c r="B909" s="73"/>
      <c r="C909" s="73"/>
      <c r="D909" s="73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71"/>
      <c r="Q909" s="31"/>
    </row>
    <row r="910" spans="1:17" ht="15.75" customHeight="1">
      <c r="A910" s="70"/>
      <c r="B910" s="73"/>
      <c r="C910" s="73"/>
      <c r="D910" s="73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71"/>
      <c r="Q910" s="31"/>
    </row>
    <row r="911" spans="1:17" ht="15.75" customHeight="1">
      <c r="A911" s="70"/>
      <c r="B911" s="73"/>
      <c r="C911" s="73"/>
      <c r="D911" s="73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71"/>
      <c r="Q911" s="31"/>
    </row>
    <row r="912" spans="1:17" ht="15.75" customHeight="1">
      <c r="A912" s="70"/>
      <c r="B912" s="73"/>
      <c r="C912" s="73"/>
      <c r="D912" s="73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71"/>
      <c r="Q912" s="31"/>
    </row>
    <row r="913" spans="1:17" ht="15.75" customHeight="1">
      <c r="A913" s="70"/>
      <c r="B913" s="73"/>
      <c r="C913" s="73"/>
      <c r="D913" s="73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71"/>
      <c r="Q913" s="31"/>
    </row>
    <row r="914" spans="1:17" ht="15.75" customHeight="1">
      <c r="A914" s="70"/>
      <c r="B914" s="73"/>
      <c r="C914" s="73"/>
      <c r="D914" s="73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71"/>
      <c r="Q914" s="31"/>
    </row>
    <row r="915" spans="1:17" ht="15.75" customHeight="1">
      <c r="A915" s="70"/>
      <c r="B915" s="73"/>
      <c r="C915" s="73"/>
      <c r="D915" s="73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71"/>
      <c r="Q915" s="31"/>
    </row>
    <row r="916" spans="1:17" ht="15.75" customHeight="1">
      <c r="A916" s="70"/>
      <c r="B916" s="73"/>
      <c r="C916" s="73"/>
      <c r="D916" s="73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71"/>
      <c r="Q916" s="31"/>
    </row>
    <row r="917" spans="1:17" ht="15.75" customHeight="1">
      <c r="A917" s="70"/>
      <c r="B917" s="73"/>
      <c r="C917" s="73"/>
      <c r="D917" s="73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71"/>
      <c r="Q917" s="31"/>
    </row>
    <row r="918" spans="1:17" ht="15.75" customHeight="1">
      <c r="A918" s="70"/>
      <c r="B918" s="73"/>
      <c r="C918" s="73"/>
      <c r="D918" s="73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71"/>
      <c r="Q918" s="31"/>
    </row>
    <row r="919" spans="1:17" ht="15.75" customHeight="1">
      <c r="A919" s="70"/>
      <c r="B919" s="73"/>
      <c r="C919" s="73"/>
      <c r="D919" s="73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71"/>
      <c r="Q919" s="31"/>
    </row>
    <row r="920" spans="1:17" ht="15.75" customHeight="1">
      <c r="A920" s="70"/>
      <c r="B920" s="73"/>
      <c r="C920" s="73"/>
      <c r="D920" s="73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71"/>
      <c r="Q920" s="31"/>
    </row>
    <row r="921" spans="1:17" ht="15.75" customHeight="1">
      <c r="A921" s="70"/>
      <c r="B921" s="73"/>
      <c r="C921" s="73"/>
      <c r="D921" s="73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71"/>
      <c r="Q921" s="31"/>
    </row>
    <row r="922" spans="1:17" ht="15.75" customHeight="1">
      <c r="A922" s="70"/>
      <c r="B922" s="73"/>
      <c r="C922" s="73"/>
      <c r="D922" s="73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71"/>
      <c r="Q922" s="31"/>
    </row>
    <row r="923" spans="1:17" ht="15.75" customHeight="1">
      <c r="A923" s="70"/>
      <c r="B923" s="73"/>
      <c r="C923" s="73"/>
      <c r="D923" s="73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71"/>
      <c r="Q923" s="31"/>
    </row>
    <row r="924" spans="1:17" ht="15.75" customHeight="1">
      <c r="A924" s="70"/>
      <c r="B924" s="73"/>
      <c r="C924" s="73"/>
      <c r="D924" s="73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71"/>
      <c r="Q924" s="31"/>
    </row>
    <row r="925" spans="1:17" ht="15.75" customHeight="1">
      <c r="A925" s="70"/>
      <c r="B925" s="73"/>
      <c r="C925" s="73"/>
      <c r="D925" s="73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71"/>
      <c r="Q925" s="31"/>
    </row>
    <row r="926" spans="1:17" ht="15.75" customHeight="1">
      <c r="A926" s="70"/>
      <c r="B926" s="73"/>
      <c r="C926" s="73"/>
      <c r="D926" s="73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71"/>
      <c r="Q926" s="31"/>
    </row>
    <row r="927" spans="1:17" ht="15.75" customHeight="1">
      <c r="A927" s="70"/>
      <c r="B927" s="73"/>
      <c r="C927" s="73"/>
      <c r="D927" s="73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71"/>
      <c r="Q927" s="31"/>
    </row>
    <row r="928" spans="1:17" ht="15.75" customHeight="1">
      <c r="A928" s="70"/>
      <c r="B928" s="73"/>
      <c r="C928" s="73"/>
      <c r="D928" s="73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71"/>
      <c r="Q928" s="31"/>
    </row>
    <row r="929" spans="1:17" ht="15.75" customHeight="1">
      <c r="A929" s="70"/>
      <c r="B929" s="73"/>
      <c r="C929" s="73"/>
      <c r="D929" s="73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71"/>
      <c r="Q929" s="31"/>
    </row>
    <row r="930" spans="1:17" ht="15.75" customHeight="1">
      <c r="A930" s="70"/>
      <c r="B930" s="73"/>
      <c r="C930" s="73"/>
      <c r="D930" s="73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71"/>
      <c r="Q930" s="31"/>
    </row>
    <row r="931" spans="1:17" ht="15.75" customHeight="1">
      <c r="A931" s="70"/>
      <c r="B931" s="73"/>
      <c r="C931" s="73"/>
      <c r="D931" s="73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71"/>
      <c r="Q931" s="31"/>
    </row>
    <row r="932" spans="1:17" ht="15.75" customHeight="1">
      <c r="A932" s="70"/>
      <c r="B932" s="73"/>
      <c r="C932" s="73"/>
      <c r="D932" s="73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71"/>
      <c r="Q932" s="31"/>
    </row>
    <row r="933" spans="1:17" ht="15.75" customHeight="1">
      <c r="A933" s="70"/>
      <c r="B933" s="73"/>
      <c r="C933" s="73"/>
      <c r="D933" s="73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71"/>
      <c r="Q933" s="31"/>
    </row>
    <row r="934" spans="1:17" ht="15.75" customHeight="1">
      <c r="A934" s="70"/>
      <c r="B934" s="73"/>
      <c r="C934" s="73"/>
      <c r="D934" s="73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71"/>
      <c r="Q934" s="31"/>
    </row>
    <row r="935" spans="1:17" ht="15.75" customHeight="1">
      <c r="A935" s="70"/>
      <c r="B935" s="73"/>
      <c r="C935" s="73"/>
      <c r="D935" s="73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71"/>
      <c r="Q935" s="31"/>
    </row>
    <row r="936" spans="1:17" ht="15.75" customHeight="1">
      <c r="A936" s="70"/>
      <c r="B936" s="73"/>
      <c r="C936" s="73"/>
      <c r="D936" s="73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71"/>
      <c r="Q936" s="31"/>
    </row>
    <row r="937" spans="1:17" ht="15.75" customHeight="1">
      <c r="A937" s="70"/>
      <c r="B937" s="73"/>
      <c r="C937" s="73"/>
      <c r="D937" s="73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71"/>
      <c r="Q937" s="31"/>
    </row>
    <row r="938" spans="1:17" ht="15.75" customHeight="1">
      <c r="A938" s="70"/>
      <c r="B938" s="73"/>
      <c r="C938" s="73"/>
      <c r="D938" s="73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71"/>
      <c r="Q938" s="31"/>
    </row>
    <row r="939" spans="1:17" ht="15.75" customHeight="1">
      <c r="A939" s="70"/>
      <c r="B939" s="73"/>
      <c r="C939" s="73"/>
      <c r="D939" s="73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71"/>
      <c r="Q939" s="31"/>
    </row>
    <row r="940" spans="1:17" ht="15.75" customHeight="1">
      <c r="A940" s="70"/>
      <c r="B940" s="73"/>
      <c r="C940" s="73"/>
      <c r="D940" s="73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71"/>
      <c r="Q940" s="31"/>
    </row>
    <row r="941" spans="1:17" ht="15.75" customHeight="1">
      <c r="A941" s="70"/>
      <c r="B941" s="73"/>
      <c r="C941" s="73"/>
      <c r="D941" s="73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71"/>
      <c r="Q941" s="31"/>
    </row>
    <row r="942" spans="1:17" ht="15.75" customHeight="1">
      <c r="A942" s="70"/>
      <c r="B942" s="73"/>
      <c r="C942" s="73"/>
      <c r="D942" s="73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71"/>
      <c r="Q942" s="31"/>
    </row>
    <row r="943" spans="1:17" ht="15.75" customHeight="1">
      <c r="A943" s="70"/>
      <c r="B943" s="73"/>
      <c r="C943" s="73"/>
      <c r="D943" s="73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71"/>
      <c r="Q943" s="31"/>
    </row>
    <row r="944" spans="1:17" ht="15.75" customHeight="1">
      <c r="A944" s="70"/>
      <c r="B944" s="73"/>
      <c r="C944" s="73"/>
      <c r="D944" s="73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71"/>
      <c r="Q944" s="31"/>
    </row>
    <row r="945" spans="1:17" ht="15.75" customHeight="1">
      <c r="A945" s="70"/>
      <c r="B945" s="73"/>
      <c r="C945" s="73"/>
      <c r="D945" s="73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71"/>
      <c r="Q945" s="31"/>
    </row>
    <row r="946" spans="1:17" ht="15.75" customHeight="1">
      <c r="A946" s="70"/>
      <c r="B946" s="73"/>
      <c r="C946" s="73"/>
      <c r="D946" s="73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71"/>
      <c r="Q946" s="31"/>
    </row>
    <row r="947" spans="1:17" ht="15.75" customHeight="1">
      <c r="A947" s="70"/>
      <c r="B947" s="73"/>
      <c r="C947" s="73"/>
      <c r="D947" s="73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71"/>
      <c r="Q947" s="31"/>
    </row>
    <row r="948" spans="1:17" ht="15.75" customHeight="1">
      <c r="A948" s="70"/>
      <c r="B948" s="73"/>
      <c r="C948" s="73"/>
      <c r="D948" s="73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71"/>
      <c r="Q948" s="31"/>
    </row>
    <row r="949" spans="1:17" ht="15.75" customHeight="1">
      <c r="A949" s="70"/>
      <c r="B949" s="73"/>
      <c r="C949" s="73"/>
      <c r="D949" s="73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71"/>
      <c r="Q949" s="31"/>
    </row>
    <row r="950" spans="1:17" ht="15.75" customHeight="1">
      <c r="A950" s="70"/>
      <c r="B950" s="73"/>
      <c r="C950" s="73"/>
      <c r="D950" s="73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71"/>
      <c r="Q950" s="31"/>
    </row>
    <row r="951" spans="1:17" ht="15.75" customHeight="1">
      <c r="A951" s="70"/>
      <c r="B951" s="73"/>
      <c r="C951" s="73"/>
      <c r="D951" s="73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71"/>
      <c r="Q951" s="31"/>
    </row>
    <row r="952" spans="1:17" ht="15.75" customHeight="1">
      <c r="A952" s="70"/>
      <c r="B952" s="73"/>
      <c r="C952" s="73"/>
      <c r="D952" s="73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71"/>
      <c r="Q952" s="31"/>
    </row>
    <row r="953" spans="1:17" ht="15.75" customHeight="1">
      <c r="A953" s="70"/>
      <c r="B953" s="73"/>
      <c r="C953" s="73"/>
      <c r="D953" s="73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71"/>
      <c r="Q953" s="31"/>
    </row>
    <row r="954" spans="1:17" ht="15.75" customHeight="1">
      <c r="A954" s="70"/>
      <c r="B954" s="73"/>
      <c r="C954" s="73"/>
      <c r="D954" s="73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71"/>
      <c r="Q954" s="31"/>
    </row>
    <row r="955" spans="1:17" ht="15.75" customHeight="1">
      <c r="A955" s="70"/>
      <c r="B955" s="73"/>
      <c r="C955" s="73"/>
      <c r="D955" s="73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71"/>
      <c r="Q955" s="31"/>
    </row>
    <row r="956" spans="1:17" ht="15.75" customHeight="1">
      <c r="A956" s="70"/>
      <c r="B956" s="73"/>
      <c r="C956" s="73"/>
      <c r="D956" s="73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71"/>
      <c r="Q956" s="31"/>
    </row>
    <row r="957" spans="1:17" ht="15.75" customHeight="1">
      <c r="A957" s="70"/>
      <c r="B957" s="73"/>
      <c r="C957" s="73"/>
      <c r="D957" s="73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71"/>
      <c r="Q957" s="31"/>
    </row>
    <row r="958" spans="1:17" ht="15.75" customHeight="1">
      <c r="A958" s="70"/>
      <c r="B958" s="73"/>
      <c r="C958" s="73"/>
      <c r="D958" s="73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71"/>
      <c r="Q958" s="31"/>
    </row>
    <row r="959" spans="1:17" ht="15.75" customHeight="1">
      <c r="A959" s="70"/>
      <c r="B959" s="73"/>
      <c r="C959" s="73"/>
      <c r="D959" s="73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71"/>
      <c r="Q959" s="31"/>
    </row>
    <row r="960" spans="1:17" ht="15.75" customHeight="1">
      <c r="A960" s="70"/>
      <c r="B960" s="73"/>
      <c r="C960" s="73"/>
      <c r="D960" s="73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71"/>
      <c r="Q960" s="31"/>
    </row>
    <row r="961" spans="1:17" ht="15.75" customHeight="1">
      <c r="A961" s="70"/>
      <c r="B961" s="73"/>
      <c r="C961" s="73"/>
      <c r="D961" s="73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71"/>
      <c r="Q961" s="31"/>
    </row>
    <row r="962" spans="1:17" ht="15.75" customHeight="1">
      <c r="A962" s="70"/>
      <c r="B962" s="73"/>
      <c r="C962" s="73"/>
      <c r="D962" s="73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71"/>
      <c r="Q962" s="31"/>
    </row>
    <row r="963" spans="1:17" ht="15.75" customHeight="1">
      <c r="A963" s="70"/>
      <c r="B963" s="73"/>
      <c r="C963" s="73"/>
      <c r="D963" s="73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71"/>
      <c r="Q963" s="31"/>
    </row>
    <row r="964" spans="1:17" ht="15.75" customHeight="1">
      <c r="A964" s="70"/>
      <c r="B964" s="73"/>
      <c r="C964" s="73"/>
      <c r="D964" s="73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71"/>
      <c r="Q964" s="31"/>
    </row>
    <row r="965" spans="1:17" ht="15.75" customHeight="1">
      <c r="A965" s="70"/>
      <c r="B965" s="73"/>
      <c r="C965" s="73"/>
      <c r="D965" s="73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71"/>
      <c r="Q965" s="31"/>
    </row>
    <row r="966" spans="1:17" ht="15.75" customHeight="1">
      <c r="A966" s="70"/>
      <c r="B966" s="73"/>
      <c r="C966" s="73"/>
      <c r="D966" s="73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71"/>
      <c r="Q966" s="31"/>
    </row>
    <row r="967" spans="1:17" ht="15.75" customHeight="1">
      <c r="A967" s="70"/>
      <c r="B967" s="73"/>
      <c r="C967" s="73"/>
      <c r="D967" s="73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71"/>
      <c r="Q967" s="31"/>
    </row>
    <row r="968" spans="1:17" ht="15.75" customHeight="1">
      <c r="A968" s="70"/>
      <c r="B968" s="73"/>
      <c r="C968" s="73"/>
      <c r="D968" s="73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71"/>
      <c r="Q968" s="31"/>
    </row>
    <row r="969" spans="1:17" ht="15.75" customHeight="1">
      <c r="A969" s="70"/>
      <c r="B969" s="73"/>
      <c r="C969" s="73"/>
      <c r="D969" s="73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71"/>
      <c r="Q969" s="31"/>
    </row>
    <row r="970" spans="1:17" ht="15.75" customHeight="1">
      <c r="A970" s="70"/>
      <c r="B970" s="73"/>
      <c r="C970" s="73"/>
      <c r="D970" s="73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71"/>
      <c r="Q970" s="31"/>
    </row>
    <row r="971" spans="1:17" ht="15.75" customHeight="1">
      <c r="A971" s="70"/>
      <c r="B971" s="73"/>
      <c r="C971" s="73"/>
      <c r="D971" s="73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71"/>
      <c r="Q971" s="31"/>
    </row>
    <row r="972" spans="1:17" ht="15.75" customHeight="1">
      <c r="A972" s="70"/>
      <c r="B972" s="73"/>
      <c r="C972" s="73"/>
      <c r="D972" s="73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71"/>
      <c r="Q972" s="31"/>
    </row>
    <row r="973" spans="1:17" ht="15.75" customHeight="1">
      <c r="A973" s="70"/>
      <c r="B973" s="73"/>
      <c r="C973" s="73"/>
      <c r="D973" s="73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71"/>
      <c r="Q973" s="31"/>
    </row>
    <row r="974" spans="1:17" ht="15.75" customHeight="1">
      <c r="A974" s="70"/>
      <c r="B974" s="73"/>
      <c r="C974" s="73"/>
      <c r="D974" s="73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71"/>
      <c r="Q974" s="31"/>
    </row>
    <row r="975" spans="1:17" ht="15.75" customHeight="1">
      <c r="A975" s="70"/>
      <c r="B975" s="73"/>
      <c r="C975" s="73"/>
      <c r="D975" s="73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71"/>
      <c r="Q975" s="31"/>
    </row>
    <row r="976" spans="1:17" ht="15.75" customHeight="1">
      <c r="A976" s="70"/>
      <c r="B976" s="73"/>
      <c r="C976" s="73"/>
      <c r="D976" s="73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71"/>
      <c r="Q976" s="31"/>
    </row>
    <row r="977" spans="1:17" ht="15.75" customHeight="1">
      <c r="A977" s="70"/>
      <c r="B977" s="73"/>
      <c r="C977" s="73"/>
      <c r="D977" s="73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71"/>
      <c r="Q977" s="31"/>
    </row>
    <row r="978" spans="1:17" ht="15.75" customHeight="1">
      <c r="A978" s="70"/>
      <c r="B978" s="73"/>
      <c r="C978" s="73"/>
      <c r="D978" s="73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71"/>
      <c r="Q978" s="31"/>
    </row>
    <row r="979" spans="1:17" ht="15.75" customHeight="1">
      <c r="A979" s="70"/>
      <c r="B979" s="73"/>
      <c r="C979" s="73"/>
      <c r="D979" s="73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71"/>
      <c r="Q979" s="31"/>
    </row>
    <row r="980" spans="1:17" ht="15.75" customHeight="1">
      <c r="A980" s="70"/>
      <c r="B980" s="73"/>
      <c r="C980" s="73"/>
      <c r="D980" s="73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71"/>
      <c r="Q980" s="31"/>
    </row>
    <row r="981" spans="1:17" ht="15.75" customHeight="1">
      <c r="A981" s="70"/>
      <c r="B981" s="73"/>
      <c r="C981" s="73"/>
      <c r="D981" s="73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71"/>
      <c r="Q981" s="31"/>
    </row>
    <row r="982" spans="1:17" ht="15.75" customHeight="1">
      <c r="A982" s="70"/>
      <c r="B982" s="73"/>
      <c r="C982" s="73"/>
      <c r="D982" s="73"/>
      <c r="E982" s="78"/>
      <c r="F982" s="78"/>
      <c r="G982" s="78"/>
      <c r="H982" s="78"/>
      <c r="I982" s="78"/>
      <c r="J982" s="78"/>
      <c r="K982" s="78"/>
      <c r="L982" s="78"/>
      <c r="M982" s="78"/>
      <c r="N982" s="78"/>
      <c r="O982" s="78"/>
      <c r="P982" s="79"/>
      <c r="Q982" s="78"/>
    </row>
    <row r="983" spans="1:17" ht="15.75" customHeight="1">
      <c r="A983" s="70"/>
      <c r="B983" s="73"/>
      <c r="C983" s="73"/>
      <c r="D983" s="73"/>
      <c r="E983" s="78"/>
      <c r="F983" s="78"/>
      <c r="G983" s="78"/>
      <c r="H983" s="78"/>
      <c r="I983" s="78"/>
      <c r="J983" s="78"/>
      <c r="K983" s="78"/>
      <c r="L983" s="78"/>
      <c r="M983" s="78"/>
      <c r="N983" s="78"/>
      <c r="O983" s="78"/>
      <c r="P983" s="79"/>
      <c r="Q983" s="78"/>
    </row>
    <row r="984" spans="1:17" ht="15.75" customHeight="1">
      <c r="A984" s="70"/>
      <c r="B984" s="73"/>
      <c r="C984" s="73"/>
      <c r="D984" s="73"/>
      <c r="E984" s="78"/>
      <c r="F984" s="78"/>
      <c r="G984" s="78"/>
      <c r="H984" s="78"/>
      <c r="I984" s="78"/>
      <c r="J984" s="78"/>
      <c r="K984" s="78"/>
      <c r="L984" s="78"/>
      <c r="M984" s="78"/>
      <c r="N984" s="78"/>
      <c r="O984" s="78"/>
      <c r="P984" s="79"/>
      <c r="Q984" s="78"/>
    </row>
    <row r="985" spans="1:17" ht="15.75" customHeight="1">
      <c r="A985" s="70"/>
      <c r="B985" s="73"/>
      <c r="C985" s="73"/>
      <c r="D985" s="73"/>
      <c r="E985" s="78"/>
      <c r="F985" s="78"/>
      <c r="G985" s="78"/>
      <c r="H985" s="78"/>
      <c r="I985" s="78"/>
      <c r="J985" s="78"/>
      <c r="K985" s="78"/>
      <c r="L985" s="78"/>
      <c r="M985" s="78"/>
      <c r="N985" s="78"/>
      <c r="O985" s="78"/>
      <c r="P985" s="79"/>
      <c r="Q985" s="78"/>
    </row>
    <row r="986" spans="1:17" ht="15.75" customHeight="1">
      <c r="A986" s="70"/>
      <c r="B986" s="73"/>
      <c r="C986" s="73"/>
      <c r="D986" s="73"/>
      <c r="E986" s="78"/>
      <c r="F986" s="78"/>
      <c r="G986" s="78"/>
      <c r="H986" s="78"/>
      <c r="I986" s="78"/>
      <c r="J986" s="78"/>
      <c r="K986" s="78"/>
      <c r="L986" s="78"/>
      <c r="M986" s="78"/>
      <c r="N986" s="78"/>
      <c r="O986" s="78"/>
      <c r="P986" s="79"/>
      <c r="Q986" s="78"/>
    </row>
    <row r="987" spans="1:17" ht="15.75" customHeight="1">
      <c r="A987" s="70"/>
      <c r="B987" s="73"/>
      <c r="C987" s="73"/>
      <c r="D987" s="73"/>
      <c r="E987" s="78"/>
      <c r="F987" s="78"/>
      <c r="G987" s="78"/>
      <c r="H987" s="78"/>
      <c r="I987" s="78"/>
      <c r="J987" s="78"/>
      <c r="K987" s="78"/>
      <c r="L987" s="78"/>
      <c r="M987" s="78"/>
      <c r="N987" s="78"/>
      <c r="O987" s="78"/>
      <c r="P987" s="79"/>
      <c r="Q987" s="78"/>
    </row>
    <row r="988" spans="1:17" ht="15.75" customHeight="1">
      <c r="A988" s="70"/>
      <c r="B988" s="73"/>
      <c r="C988" s="73"/>
      <c r="D988" s="73"/>
      <c r="E988" s="78"/>
      <c r="F988" s="78"/>
      <c r="G988" s="78"/>
      <c r="H988" s="78"/>
      <c r="I988" s="78"/>
      <c r="J988" s="78"/>
      <c r="K988" s="78"/>
      <c r="L988" s="78"/>
      <c r="M988" s="78"/>
      <c r="N988" s="78"/>
      <c r="O988" s="78"/>
      <c r="P988" s="79"/>
      <c r="Q988" s="78"/>
    </row>
    <row r="989" spans="1:17" ht="15.75" customHeight="1">
      <c r="A989" s="70"/>
      <c r="B989" s="73"/>
      <c r="C989" s="73"/>
      <c r="D989" s="73"/>
      <c r="E989" s="78"/>
      <c r="F989" s="78"/>
      <c r="G989" s="78"/>
      <c r="H989" s="78"/>
      <c r="I989" s="78"/>
      <c r="J989" s="78"/>
      <c r="K989" s="78"/>
      <c r="L989" s="78"/>
      <c r="M989" s="78"/>
      <c r="N989" s="78"/>
      <c r="O989" s="78"/>
      <c r="P989" s="79"/>
      <c r="Q989" s="78"/>
    </row>
    <row r="990" spans="1:17" ht="15.75" customHeight="1">
      <c r="A990" s="70"/>
      <c r="B990" s="73"/>
      <c r="C990" s="73"/>
      <c r="D990" s="73"/>
      <c r="E990" s="78"/>
      <c r="F990" s="78"/>
      <c r="G990" s="78"/>
      <c r="H990" s="78"/>
      <c r="I990" s="78"/>
      <c r="J990" s="78"/>
      <c r="K990" s="78"/>
      <c r="L990" s="78"/>
      <c r="M990" s="78"/>
      <c r="N990" s="78"/>
      <c r="O990" s="78"/>
      <c r="P990" s="79"/>
      <c r="Q990" s="78"/>
    </row>
    <row r="991" spans="1:17" ht="15.75" customHeight="1">
      <c r="A991" s="70"/>
      <c r="B991" s="73"/>
      <c r="C991" s="73"/>
      <c r="D991" s="73"/>
      <c r="E991" s="78"/>
      <c r="F991" s="78"/>
      <c r="G991" s="78"/>
      <c r="H991" s="78"/>
      <c r="I991" s="78"/>
      <c r="J991" s="78"/>
      <c r="K991" s="78"/>
      <c r="L991" s="78"/>
      <c r="M991" s="78"/>
      <c r="N991" s="78"/>
      <c r="O991" s="78"/>
      <c r="P991" s="79"/>
      <c r="Q991" s="78"/>
    </row>
    <row r="992" spans="1:17" ht="15.75" customHeight="1">
      <c r="A992" s="70"/>
      <c r="B992" s="73"/>
      <c r="C992" s="73"/>
      <c r="D992" s="73"/>
      <c r="E992" s="78"/>
      <c r="F992" s="78"/>
      <c r="G992" s="78"/>
      <c r="H992" s="78"/>
      <c r="I992" s="78"/>
      <c r="J992" s="78"/>
      <c r="K992" s="78"/>
      <c r="L992" s="78"/>
      <c r="M992" s="78"/>
      <c r="N992" s="78"/>
      <c r="O992" s="78"/>
      <c r="P992" s="79"/>
      <c r="Q992" s="78"/>
    </row>
    <row r="993" spans="1:17" ht="15.75" customHeight="1">
      <c r="A993" s="70"/>
      <c r="B993" s="73"/>
      <c r="C993" s="73"/>
      <c r="D993" s="73"/>
      <c r="E993" s="78"/>
      <c r="F993" s="78"/>
      <c r="G993" s="78"/>
      <c r="H993" s="78"/>
      <c r="I993" s="78"/>
      <c r="J993" s="78"/>
      <c r="K993" s="78"/>
      <c r="L993" s="78"/>
      <c r="M993" s="78"/>
      <c r="N993" s="78"/>
      <c r="O993" s="78"/>
      <c r="P993" s="79"/>
      <c r="Q993" s="78"/>
    </row>
    <row r="994" spans="1:17" ht="15.75" customHeight="1">
      <c r="A994" s="70"/>
      <c r="B994" s="73"/>
      <c r="C994" s="73"/>
      <c r="D994" s="73"/>
      <c r="E994" s="78"/>
      <c r="F994" s="78"/>
      <c r="G994" s="78"/>
      <c r="H994" s="78"/>
      <c r="I994" s="78"/>
      <c r="J994" s="78"/>
      <c r="K994" s="78"/>
      <c r="L994" s="78"/>
      <c r="M994" s="78"/>
      <c r="N994" s="78"/>
      <c r="O994" s="78"/>
      <c r="P994" s="79"/>
      <c r="Q994" s="78"/>
    </row>
    <row r="995" spans="1:17" ht="15.75" customHeight="1">
      <c r="A995" s="70"/>
      <c r="B995" s="73"/>
      <c r="C995" s="73"/>
      <c r="D995" s="73"/>
      <c r="E995" s="78"/>
      <c r="F995" s="78"/>
      <c r="G995" s="78"/>
      <c r="H995" s="78"/>
      <c r="I995" s="78"/>
      <c r="J995" s="78"/>
      <c r="K995" s="78"/>
      <c r="L995" s="78"/>
      <c r="M995" s="78"/>
      <c r="N995" s="78"/>
      <c r="O995" s="78"/>
      <c r="P995" s="79"/>
      <c r="Q995" s="78"/>
    </row>
    <row r="996" spans="1:17" ht="15.75" customHeight="1">
      <c r="A996" s="70"/>
      <c r="B996" s="73"/>
      <c r="C996" s="73"/>
      <c r="D996" s="73"/>
      <c r="E996" s="78"/>
      <c r="F996" s="78"/>
      <c r="G996" s="78"/>
      <c r="H996" s="78"/>
      <c r="I996" s="78"/>
      <c r="J996" s="78"/>
      <c r="K996" s="78"/>
      <c r="L996" s="78"/>
      <c r="M996" s="78"/>
      <c r="N996" s="78"/>
      <c r="O996" s="78"/>
      <c r="P996" s="79"/>
      <c r="Q996" s="78"/>
    </row>
    <row r="997" spans="1:17" ht="15.75" customHeight="1">
      <c r="A997" s="70"/>
      <c r="B997" s="73"/>
      <c r="C997" s="73"/>
      <c r="D997" s="73"/>
      <c r="E997" s="78"/>
      <c r="F997" s="78"/>
      <c r="G997" s="78"/>
      <c r="H997" s="78"/>
      <c r="I997" s="78"/>
      <c r="J997" s="78"/>
      <c r="K997" s="78"/>
      <c r="L997" s="78"/>
      <c r="M997" s="78"/>
      <c r="N997" s="78"/>
      <c r="O997" s="78"/>
      <c r="P997" s="79"/>
      <c r="Q997" s="78"/>
    </row>
    <row r="998" spans="1:17" ht="15.75" customHeight="1">
      <c r="A998" s="70"/>
      <c r="B998" s="73"/>
      <c r="C998" s="73"/>
      <c r="D998" s="73"/>
      <c r="E998" s="78"/>
      <c r="F998" s="78"/>
      <c r="G998" s="78"/>
      <c r="H998" s="78"/>
      <c r="I998" s="78"/>
      <c r="J998" s="78"/>
      <c r="K998" s="78"/>
      <c r="L998" s="78"/>
      <c r="M998" s="78"/>
      <c r="N998" s="78"/>
      <c r="O998" s="78"/>
      <c r="P998" s="79"/>
      <c r="Q998" s="78"/>
    </row>
    <row r="999" spans="1:17" ht="15.75" customHeight="1">
      <c r="A999" s="70"/>
      <c r="B999" s="73"/>
      <c r="C999" s="73"/>
      <c r="D999" s="73"/>
      <c r="E999" s="78"/>
      <c r="F999" s="78"/>
      <c r="G999" s="78"/>
      <c r="H999" s="78"/>
      <c r="I999" s="78"/>
      <c r="J999" s="78"/>
      <c r="K999" s="78"/>
      <c r="L999" s="78"/>
      <c r="M999" s="78"/>
      <c r="N999" s="78"/>
      <c r="O999" s="78"/>
      <c r="P999" s="79"/>
      <c r="Q999" s="78"/>
    </row>
    <row r="1000" spans="1:17" ht="15.75" customHeight="1">
      <c r="A1000" s="70"/>
      <c r="B1000" s="73"/>
      <c r="C1000" s="73"/>
      <c r="D1000" s="73"/>
      <c r="E1000" s="78"/>
      <c r="F1000" s="78"/>
      <c r="G1000" s="78"/>
      <c r="H1000" s="78"/>
      <c r="I1000" s="78"/>
      <c r="J1000" s="78"/>
      <c r="K1000" s="78"/>
      <c r="L1000" s="78"/>
      <c r="M1000" s="78"/>
      <c r="N1000" s="78"/>
      <c r="O1000" s="78"/>
      <c r="P1000" s="79"/>
      <c r="Q1000" s="78"/>
    </row>
    <row r="1001" spans="1:17" ht="15.75" customHeight="1">
      <c r="A1001" s="70"/>
      <c r="B1001" s="73"/>
      <c r="C1001" s="73"/>
      <c r="D1001" s="73"/>
      <c r="E1001" s="78"/>
      <c r="F1001" s="78"/>
      <c r="G1001" s="78"/>
      <c r="H1001" s="78"/>
      <c r="I1001" s="78"/>
      <c r="J1001" s="78"/>
      <c r="K1001" s="78"/>
      <c r="L1001" s="78"/>
      <c r="M1001" s="78"/>
      <c r="N1001" s="78"/>
      <c r="O1001" s="78"/>
      <c r="P1001" s="79"/>
      <c r="Q1001" s="78"/>
    </row>
    <row r="1002" spans="1:17" ht="15.75" customHeight="1">
      <c r="A1002" s="70"/>
      <c r="B1002" s="73"/>
      <c r="C1002" s="73"/>
      <c r="D1002" s="73"/>
      <c r="E1002" s="78"/>
      <c r="F1002" s="78"/>
      <c r="G1002" s="78"/>
      <c r="H1002" s="78"/>
      <c r="I1002" s="78"/>
      <c r="J1002" s="78"/>
      <c r="K1002" s="78"/>
      <c r="L1002" s="78"/>
      <c r="M1002" s="78"/>
      <c r="N1002" s="78"/>
      <c r="O1002" s="78"/>
      <c r="P1002" s="79"/>
      <c r="Q1002" s="78"/>
    </row>
    <row r="1003" spans="1:17" ht="15.75" customHeight="1">
      <c r="A1003" s="70"/>
      <c r="B1003" s="73"/>
      <c r="C1003" s="73"/>
      <c r="D1003" s="73"/>
      <c r="E1003" s="78"/>
      <c r="F1003" s="78"/>
      <c r="G1003" s="78"/>
      <c r="H1003" s="78"/>
      <c r="I1003" s="78"/>
      <c r="J1003" s="78"/>
      <c r="K1003" s="78"/>
      <c r="L1003" s="78"/>
      <c r="M1003" s="78"/>
      <c r="N1003" s="78"/>
      <c r="O1003" s="78"/>
      <c r="P1003" s="79"/>
      <c r="Q1003" s="78"/>
    </row>
  </sheetData>
  <sheetProtection password="9BEC" sheet="1" objects="1" scenarios="1"/>
  <mergeCells count="6">
    <mergeCell ref="A1:A2"/>
    <mergeCell ref="B1:B2"/>
    <mergeCell ref="C1:C2"/>
    <mergeCell ref="D1:D2"/>
    <mergeCell ref="F1:O1"/>
    <mergeCell ref="P1:P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Jawadhu Hills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punitha</dc:creator>
  <cp:lastModifiedBy>punitha</cp:lastModifiedBy>
  <dcterms:created xsi:type="dcterms:W3CDTF">2021-11-01T10:36:18Z</dcterms:created>
  <dcterms:modified xsi:type="dcterms:W3CDTF">2021-11-01T10:36:19Z</dcterms:modified>
</cp:coreProperties>
</file>