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" yWindow="84" windowWidth="22932" windowHeight="9480"/>
  </bookViews>
  <sheets>
    <sheet name="Kalasapakkam" sheetId="1" r:id="rId1"/>
  </sheets>
  <calcPr calcId="124519"/>
</workbook>
</file>

<file path=xl/calcChain.xml><?xml version="1.0" encoding="utf-8"?>
<calcChain xmlns="http://schemas.openxmlformats.org/spreadsheetml/2006/main">
  <c r="AX141" i="1"/>
  <c r="AX140"/>
  <c r="AX139"/>
  <c r="AX138"/>
  <c r="AW136"/>
  <c r="AV136"/>
  <c r="AU136"/>
  <c r="AT136"/>
  <c r="AS136"/>
  <c r="AR136"/>
  <c r="AQ136"/>
  <c r="AP136"/>
  <c r="AO136"/>
  <c r="AN136"/>
  <c r="AM136"/>
  <c r="AL136"/>
  <c r="AK136"/>
  <c r="AJ136"/>
  <c r="AI136"/>
  <c r="AG136"/>
  <c r="AF136"/>
  <c r="AE136"/>
  <c r="AD136"/>
  <c r="AC136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AX136" s="1"/>
  <c r="AW135"/>
  <c r="AV135"/>
  <c r="AU135"/>
  <c r="AT135"/>
  <c r="AS135"/>
  <c r="AR135"/>
  <c r="AQ135"/>
  <c r="AP135"/>
  <c r="AO135"/>
  <c r="AN135"/>
  <c r="AM135"/>
  <c r="AL135"/>
  <c r="AK135"/>
  <c r="AJ135"/>
  <c r="AI135"/>
  <c r="AG135"/>
  <c r="AF135"/>
  <c r="AE135"/>
  <c r="AD135"/>
  <c r="AC135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AX135" s="1"/>
  <c r="AW133"/>
  <c r="AV133"/>
  <c r="AU133"/>
  <c r="AT133"/>
  <c r="AS133"/>
  <c r="AR133"/>
  <c r="AQ133"/>
  <c r="AP133"/>
  <c r="AO133"/>
  <c r="AN133"/>
  <c r="AM133"/>
  <c r="AL133"/>
  <c r="AK133"/>
  <c r="AJ133"/>
  <c r="AI133"/>
  <c r="AH133"/>
  <c r="AG133"/>
  <c r="AF133"/>
  <c r="AE133"/>
  <c r="AD133"/>
  <c r="AC133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AX133" s="1"/>
  <c r="AW132"/>
  <c r="AV132"/>
  <c r="AU132"/>
  <c r="AT132"/>
  <c r="AS132"/>
  <c r="AR132"/>
  <c r="AQ132"/>
  <c r="AP132"/>
  <c r="AO132"/>
  <c r="AN132"/>
  <c r="AM132"/>
  <c r="AL132"/>
  <c r="AK132"/>
  <c r="AJ132"/>
  <c r="AI132"/>
  <c r="AH132"/>
  <c r="AG132"/>
  <c r="AF132"/>
  <c r="AE132"/>
  <c r="AD132"/>
  <c r="AC132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AX132" s="1"/>
  <c r="AW130"/>
  <c r="AV130"/>
  <c r="AU130"/>
  <c r="AT130"/>
  <c r="AS130"/>
  <c r="AR130"/>
  <c r="AQ130"/>
  <c r="AP130"/>
  <c r="AO130"/>
  <c r="AN130"/>
  <c r="AM130"/>
  <c r="AL130"/>
  <c r="AK130"/>
  <c r="AJ130"/>
  <c r="AI130"/>
  <c r="AH130"/>
  <c r="AG130"/>
  <c r="AF130"/>
  <c r="AE130"/>
  <c r="AD130"/>
  <c r="AC130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AX130" s="1"/>
  <c r="AW129"/>
  <c r="AV129"/>
  <c r="AU129"/>
  <c r="AT129"/>
  <c r="AS129"/>
  <c r="AR129"/>
  <c r="AQ129"/>
  <c r="AP129"/>
  <c r="AO129"/>
  <c r="AN129"/>
  <c r="AM129"/>
  <c r="AL129"/>
  <c r="AK129"/>
  <c r="AJ129"/>
  <c r="AI129"/>
  <c r="AH129"/>
  <c r="AG129"/>
  <c r="AF129"/>
  <c r="AE129"/>
  <c r="AD129"/>
  <c r="AC129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AX129" s="1"/>
  <c r="AX128"/>
  <c r="AX125"/>
  <c r="AX124"/>
  <c r="AX123"/>
  <c r="AX121"/>
  <c r="AX120"/>
  <c r="AX119"/>
  <c r="AX118"/>
  <c r="AX117"/>
  <c r="AX116"/>
  <c r="AX115"/>
  <c r="AX114"/>
  <c r="AX112"/>
  <c r="AX111"/>
  <c r="AX109"/>
  <c r="AX108"/>
  <c r="AX107"/>
  <c r="AX106"/>
  <c r="AX105"/>
  <c r="AX103"/>
  <c r="AX102"/>
  <c r="AX101"/>
  <c r="AX100"/>
  <c r="AX99"/>
  <c r="AX97"/>
  <c r="AX96"/>
  <c r="AX95"/>
  <c r="AX94"/>
  <c r="AX93"/>
  <c r="AW91"/>
  <c r="AV91"/>
  <c r="AU91"/>
  <c r="AT91"/>
  <c r="AS91"/>
  <c r="AR91"/>
  <c r="AQ91"/>
  <c r="AP91"/>
  <c r="AO91"/>
  <c r="AN91"/>
  <c r="AM91"/>
  <c r="AL91"/>
  <c r="AK91"/>
  <c r="AJ91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AX91" s="1"/>
  <c r="AW90"/>
  <c r="AV90"/>
  <c r="AU90"/>
  <c r="AT90"/>
  <c r="AS90"/>
  <c r="AR90"/>
  <c r="AQ90"/>
  <c r="AP90"/>
  <c r="AO90"/>
  <c r="AN90"/>
  <c r="AM90"/>
  <c r="AL90"/>
  <c r="AK90"/>
  <c r="AJ90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AX90" s="1"/>
  <c r="AW89"/>
  <c r="AV89"/>
  <c r="AU89"/>
  <c r="AT89"/>
  <c r="AS89"/>
  <c r="AR89"/>
  <c r="AQ89"/>
  <c r="AP89"/>
  <c r="AO89"/>
  <c r="AN89"/>
  <c r="AM89"/>
  <c r="AL89"/>
  <c r="AK89"/>
  <c r="AJ89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AX89" s="1"/>
  <c r="AX87"/>
  <c r="AX86"/>
  <c r="AX85"/>
  <c r="AX84"/>
  <c r="AX83"/>
  <c r="AX82"/>
  <c r="AX81"/>
  <c r="AX80"/>
  <c r="Q79"/>
  <c r="AX79" s="1"/>
  <c r="AX78"/>
  <c r="AX76"/>
  <c r="AX75"/>
  <c r="AX74"/>
  <c r="AX73"/>
  <c r="AX72"/>
  <c r="AX71"/>
  <c r="AX70"/>
  <c r="AX69"/>
  <c r="AX68"/>
  <c r="AX67"/>
  <c r="AW64"/>
  <c r="AV64"/>
  <c r="AU64"/>
  <c r="AT64"/>
  <c r="AS64"/>
  <c r="AR64"/>
  <c r="AQ64"/>
  <c r="AP64"/>
  <c r="AO64"/>
  <c r="AN64"/>
  <c r="AM64"/>
  <c r="AL64"/>
  <c r="AK64"/>
  <c r="AJ64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AX64" s="1"/>
  <c r="E64"/>
  <c r="AW63"/>
  <c r="AV63"/>
  <c r="AU63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AX63" s="1"/>
  <c r="E63"/>
  <c r="AW62"/>
  <c r="AV62"/>
  <c r="AU62"/>
  <c r="AT62"/>
  <c r="AS62"/>
  <c r="AR62"/>
  <c r="AQ62"/>
  <c r="AP62"/>
  <c r="AO62"/>
  <c r="AN62"/>
  <c r="AM62"/>
  <c r="AL62"/>
  <c r="AK62"/>
  <c r="AJ62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AX62" s="1"/>
  <c r="E62"/>
  <c r="AX61"/>
  <c r="AX60"/>
  <c r="AX59"/>
  <c r="AX58"/>
  <c r="AX57"/>
  <c r="AX56"/>
  <c r="AX54"/>
  <c r="AX53"/>
  <c r="AX52"/>
  <c r="M50"/>
  <c r="AX50" s="1"/>
  <c r="M49"/>
  <c r="AX49" s="1"/>
  <c r="P48"/>
  <c r="M48"/>
  <c r="L48"/>
  <c r="K48"/>
  <c r="H48"/>
  <c r="AX48" s="1"/>
  <c r="AX46"/>
  <c r="AX45"/>
  <c r="AX44"/>
  <c r="AX42"/>
  <c r="AX41"/>
  <c r="AX39"/>
  <c r="AX38"/>
  <c r="AX37"/>
  <c r="AX35"/>
  <c r="AX34"/>
  <c r="AX33"/>
  <c r="AX32"/>
  <c r="AX31"/>
  <c r="AX30"/>
  <c r="AX29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</calcChain>
</file>

<file path=xl/sharedStrings.xml><?xml version="1.0" encoding="utf-8"?>
<sst xmlns="http://schemas.openxmlformats.org/spreadsheetml/2006/main" count="558" uniqueCount="239">
  <si>
    <t>S No</t>
  </si>
  <si>
    <t>Key CWRM Parameter</t>
  </si>
  <si>
    <t>Unit</t>
  </si>
  <si>
    <t>Climate Vulnerability Indicator</t>
  </si>
  <si>
    <t xml:space="preserve">Type 1 </t>
  </si>
  <si>
    <t>Type 2</t>
  </si>
  <si>
    <t xml:space="preserve">Type 3 </t>
  </si>
  <si>
    <t>Type 4</t>
  </si>
  <si>
    <t>Block Total</t>
  </si>
  <si>
    <t>Adamangalam</t>
  </si>
  <si>
    <t>Alangaramangalam</t>
  </si>
  <si>
    <t>Anaivady</t>
  </si>
  <si>
    <t>Arunagirimangalam</t>
  </si>
  <si>
    <t>padagam</t>
  </si>
  <si>
    <t>Aniyalai</t>
  </si>
  <si>
    <t>Deverayanpalayam</t>
  </si>
  <si>
    <t>Gangavaram</t>
  </si>
  <si>
    <t>kallur</t>
  </si>
  <si>
    <t>kappalur</t>
  </si>
  <si>
    <t>kambut</t>
  </si>
  <si>
    <t>kettavarampalayam</t>
  </si>
  <si>
    <t>melarani</t>
  </si>
  <si>
    <t>kil palur</t>
  </si>
  <si>
    <t>kidampalayam</t>
  </si>
  <si>
    <t>Melpalur</t>
  </si>
  <si>
    <t>palan koil</t>
  </si>
  <si>
    <t>Pathiyavady</t>
  </si>
  <si>
    <t>Pillur</t>
  </si>
  <si>
    <t>Sengaputheri</t>
  </si>
  <si>
    <t>Sholavaram</t>
  </si>
  <si>
    <t>Thenpalliput</t>
  </si>
  <si>
    <t>vanniyanur</t>
  </si>
  <si>
    <t>Siruvallur</t>
  </si>
  <si>
    <t>Veeralur</t>
  </si>
  <si>
    <t>Elathur</t>
  </si>
  <si>
    <t>Mottur</t>
  </si>
  <si>
    <t>Kadalady</t>
  </si>
  <si>
    <t>Singaravady</t>
  </si>
  <si>
    <t>Pattiyandal</t>
  </si>
  <si>
    <t>Thenmathimangalam</t>
  </si>
  <si>
    <t>Kolimathingalam</t>
  </si>
  <si>
    <t>Mattavettu</t>
  </si>
  <si>
    <t>Kilkuppam</t>
  </si>
  <si>
    <t>Ernamangalam</t>
  </si>
  <si>
    <t>Gangalamahadevi</t>
  </si>
  <si>
    <t>Kalasapakkam</t>
  </si>
  <si>
    <t>Kilpotharai</t>
  </si>
  <si>
    <t>Ladavaram</t>
  </si>
  <si>
    <t>Melsholankuppam</t>
  </si>
  <si>
    <t>Melvilvarayanallur</t>
  </si>
  <si>
    <t>Poondi</t>
  </si>
  <si>
    <t>Seethambattu</t>
  </si>
  <si>
    <t>Kanthapalyam</t>
  </si>
  <si>
    <t>Venkidampalayam</t>
  </si>
  <si>
    <t xml:space="preserve">Climate Vulnerability Area (CVA) 1: Socio-Economic </t>
  </si>
  <si>
    <t>Geographical Area</t>
  </si>
  <si>
    <t>Ha</t>
  </si>
  <si>
    <t>S1</t>
  </si>
  <si>
    <t>Male Population</t>
  </si>
  <si>
    <t>Number</t>
  </si>
  <si>
    <t>S2</t>
  </si>
  <si>
    <t>Female Population</t>
  </si>
  <si>
    <t>Total Population</t>
  </si>
  <si>
    <t>S2,S4</t>
  </si>
  <si>
    <t>SC Population</t>
  </si>
  <si>
    <t>ST Population</t>
  </si>
  <si>
    <t>Vulnerable popupation</t>
  </si>
  <si>
    <t>S2,S3,S4</t>
  </si>
  <si>
    <t>Households (HH's)</t>
  </si>
  <si>
    <t>Only one room HH's (SECC)</t>
  </si>
  <si>
    <t>Female Headed HH's (SECC)</t>
  </si>
  <si>
    <t>Vulnerable Households (SECC)</t>
  </si>
  <si>
    <t>% of Vulnerable Households</t>
  </si>
  <si>
    <t>%</t>
  </si>
  <si>
    <t>Registered MGNREGA Job cards</t>
  </si>
  <si>
    <t>Persons</t>
  </si>
  <si>
    <t>Active person working in MGNREGA job Cards</t>
  </si>
  <si>
    <t>Drinking Water Sources</t>
  </si>
  <si>
    <t>S3</t>
  </si>
  <si>
    <t>HH's have tap water connection for drinking water</t>
  </si>
  <si>
    <t>HH's dependent on other sources for drinking water</t>
  </si>
  <si>
    <t>Annual Greywater Generation</t>
  </si>
  <si>
    <t>Ha - M</t>
  </si>
  <si>
    <t>S2, S3</t>
  </si>
  <si>
    <t>Climate Vulnerability Area (CVA) 2: Climate</t>
  </si>
  <si>
    <t>Average Annual Rainfall</t>
  </si>
  <si>
    <t>mm</t>
  </si>
  <si>
    <t>C3,C4,W1</t>
  </si>
  <si>
    <t>Average Annual Temperature</t>
  </si>
  <si>
    <t>oC</t>
  </si>
  <si>
    <t>C1,C2</t>
  </si>
  <si>
    <t>27.9 °C</t>
  </si>
  <si>
    <t>Ground Water(G.W) Status</t>
  </si>
  <si>
    <t>OE,Critical,SC,
Safe,Saline</t>
  </si>
  <si>
    <t>W2,W3</t>
  </si>
  <si>
    <t>Over -Exploited</t>
  </si>
  <si>
    <t>Climate Vulnerability Area (CVA) 3: Water Resources</t>
  </si>
  <si>
    <t>Canal Network</t>
  </si>
  <si>
    <t>Length of Main Canal</t>
  </si>
  <si>
    <t>metre</t>
  </si>
  <si>
    <t>W4, C1</t>
  </si>
  <si>
    <t>1OOOO</t>
  </si>
  <si>
    <t>Length of Minor Canal</t>
  </si>
  <si>
    <t>Length of Distributaries</t>
  </si>
  <si>
    <t>Water Courses (Field Channels)</t>
  </si>
  <si>
    <t>W4,W5</t>
  </si>
  <si>
    <t>Number of Tanks (PWD &amp; Union)</t>
  </si>
  <si>
    <t>W3</t>
  </si>
  <si>
    <t>Number of Ooranis</t>
  </si>
  <si>
    <t>Other Surface Water Bodies</t>
  </si>
  <si>
    <t>Irrigation Facilities</t>
  </si>
  <si>
    <t>Area under Tank Irrigation</t>
  </si>
  <si>
    <t>W4,W5,S2</t>
  </si>
  <si>
    <t>Area under Canal Irrigation</t>
  </si>
  <si>
    <t>Area under Open &amp; Tube Well Irrigation</t>
  </si>
  <si>
    <t>W5, S2,S4, C1</t>
  </si>
  <si>
    <t>Water Quality</t>
  </si>
  <si>
    <t xml:space="preserve">Chemical Contaminants </t>
  </si>
  <si>
    <t>Number of Sample</t>
  </si>
  <si>
    <t>W6</t>
  </si>
  <si>
    <t xml:space="preserve"> Bacterial and Other Contaminants </t>
  </si>
  <si>
    <t>Catchment Area wise Available Runoff</t>
  </si>
  <si>
    <t>Good Catchment Area</t>
  </si>
  <si>
    <t>C3,W4</t>
  </si>
  <si>
    <t>Average Catchment Area</t>
  </si>
  <si>
    <t>Bad Catchment Area</t>
  </si>
  <si>
    <t>Run Off Conserved (Exisiting)</t>
  </si>
  <si>
    <t>Watershed and Drainage Networks</t>
  </si>
  <si>
    <t>Length of Natural Drainage Lines</t>
  </si>
  <si>
    <t>W4</t>
  </si>
  <si>
    <t>Number of Natural Drainage Lines</t>
  </si>
  <si>
    <t>W5</t>
  </si>
  <si>
    <t>Number of MiCriticalo Watersheds</t>
  </si>
  <si>
    <t>C3,W3, W4</t>
  </si>
  <si>
    <t>Water Demand</t>
  </si>
  <si>
    <t>Water Demand For Humans</t>
  </si>
  <si>
    <t>Water Demand for Livestock</t>
  </si>
  <si>
    <t>Water Demand For Agriculture</t>
  </si>
  <si>
    <t>% G.W Utilization for Drinking</t>
  </si>
  <si>
    <t>% G.W Utilization for Livestock</t>
  </si>
  <si>
    <t>% G.W Utilzation for Agriculture.</t>
  </si>
  <si>
    <t>% SW Utilization for Drinking</t>
  </si>
  <si>
    <t>% SW Utilization for Livestock</t>
  </si>
  <si>
    <t>% SW Utilization for Agriculture</t>
  </si>
  <si>
    <t>Climate Vulnerability Area (CVA) 4 : Agriculture</t>
  </si>
  <si>
    <t>Land Resources</t>
  </si>
  <si>
    <t>Area under Forest land</t>
  </si>
  <si>
    <t>C1,C2,C3,W3</t>
  </si>
  <si>
    <t>Area under Non-Agricultural Uses</t>
  </si>
  <si>
    <t>Area under Barren &amp; Un-cultivable Land</t>
  </si>
  <si>
    <t>C1,C2,C3,W3,S2</t>
  </si>
  <si>
    <t>Area under Permanent Pastures and Other Grazing Land</t>
  </si>
  <si>
    <t>C1,C2,C3, W3</t>
  </si>
  <si>
    <t>Area under Land Under Miscellaneous Tree Criticalops etc.</t>
  </si>
  <si>
    <t>Area under Culturable Waste Land</t>
  </si>
  <si>
    <t>C1,C2,C3, W3,S2</t>
  </si>
  <si>
    <t>Area under Fallows Land other than Current Fallows</t>
  </si>
  <si>
    <t>W5,S4</t>
  </si>
  <si>
    <t>Area under Current Fallow land</t>
  </si>
  <si>
    <t>Area under Unirrigated Land</t>
  </si>
  <si>
    <t>Area Irrigated by Source</t>
  </si>
  <si>
    <t xml:space="preserve">W5,S4 </t>
  </si>
  <si>
    <t>Land Resources - WASCA Treatement Proposed Area</t>
  </si>
  <si>
    <t>Treatment Area under Forest Land</t>
  </si>
  <si>
    <t>Treatment Area under Non-Agricultural Uses</t>
  </si>
  <si>
    <t>Treatment Area under Barren &amp; Un-cultivable Land</t>
  </si>
  <si>
    <t>Treatement Area under Permanent Pastures and Other Grazing Land</t>
  </si>
  <si>
    <t>Treatment Area under Land Under Miscellaneous Tree Criticalops etc.</t>
  </si>
  <si>
    <t>Treatment Area under Culturable Waste Land</t>
  </si>
  <si>
    <t>Treatment Area under Fallows Land other than Current Fallows</t>
  </si>
  <si>
    <t>Treatment Area under Current Fallow land</t>
  </si>
  <si>
    <t>Treatment Area under Unirrigated Land</t>
  </si>
  <si>
    <t>Treatment Area Irrigated by Source</t>
  </si>
  <si>
    <t>Catchment Area</t>
  </si>
  <si>
    <t>Land under Good Catchment</t>
  </si>
  <si>
    <t>Land under Average Catchment</t>
  </si>
  <si>
    <t>Land under Bad Catchment</t>
  </si>
  <si>
    <t>Crop Details</t>
  </si>
  <si>
    <t>Irrigated Area</t>
  </si>
  <si>
    <t>A2</t>
  </si>
  <si>
    <t>Rainfed area</t>
  </si>
  <si>
    <t>A1</t>
  </si>
  <si>
    <t>Area under Paddy Cultivation</t>
  </si>
  <si>
    <t>Crop Water Requirement - Irrigated condition</t>
  </si>
  <si>
    <t>Ha-m</t>
  </si>
  <si>
    <t>A2, A4</t>
  </si>
  <si>
    <t>Crop Water Requirement - Rainfed condition</t>
  </si>
  <si>
    <t>A1, A3</t>
  </si>
  <si>
    <t>Soil Resources: Status of Available Nitrogen</t>
  </si>
  <si>
    <t>Very Low (VL)</t>
  </si>
  <si>
    <t>C1,C2,A2,A3</t>
  </si>
  <si>
    <t>Low (L)</t>
  </si>
  <si>
    <t>Medium (M)</t>
  </si>
  <si>
    <t>High (H)</t>
  </si>
  <si>
    <t>Very High (VH)</t>
  </si>
  <si>
    <t>Status of Organic Carbon</t>
  </si>
  <si>
    <t>A2, A3</t>
  </si>
  <si>
    <t>Status of Soil Micro Nutrients</t>
  </si>
  <si>
    <t>Sufficient</t>
  </si>
  <si>
    <t>Deficient</t>
  </si>
  <si>
    <t>Status of Physical condition of the soil</t>
  </si>
  <si>
    <t>Acidic Sulphate (AS)</t>
  </si>
  <si>
    <t>Strongly Acidic (SrAc)</t>
  </si>
  <si>
    <t>Highly Acidic (HAc)</t>
  </si>
  <si>
    <t>Moderately Acidic (MAc)</t>
  </si>
  <si>
    <t>Slighly Acidic (SlAc)</t>
  </si>
  <si>
    <t>Neutral (N)</t>
  </si>
  <si>
    <t>Moderately Alkaline (MAI)</t>
  </si>
  <si>
    <t>Strongly Alkaline (SIAI)</t>
  </si>
  <si>
    <t>Soil Texture</t>
  </si>
  <si>
    <t>% of Clay Soil</t>
  </si>
  <si>
    <t>C3, W3,A3,S4</t>
  </si>
  <si>
    <t>% of Fine Soil</t>
  </si>
  <si>
    <t>% of Coarse loamy</t>
  </si>
  <si>
    <t>Soil Water Permeability</t>
  </si>
  <si>
    <t>Low, Moderate, high</t>
  </si>
  <si>
    <t>Moderate</t>
  </si>
  <si>
    <t>Low</t>
  </si>
  <si>
    <t>Soil moisture and ET</t>
  </si>
  <si>
    <t>Volumetric Soil Moisture</t>
  </si>
  <si>
    <t>A3</t>
  </si>
  <si>
    <t>Estimated Soil Moisture</t>
  </si>
  <si>
    <t>ET Losses</t>
  </si>
  <si>
    <t>A4</t>
  </si>
  <si>
    <t>Means of Water Extraction</t>
  </si>
  <si>
    <t>Gravity</t>
  </si>
  <si>
    <t>Lifting</t>
  </si>
  <si>
    <t>W2</t>
  </si>
  <si>
    <t>Irrigation Methods</t>
  </si>
  <si>
    <t>Wild Flooding</t>
  </si>
  <si>
    <t>Control Flooding</t>
  </si>
  <si>
    <t>Livestock</t>
  </si>
  <si>
    <t>Cattle Population</t>
  </si>
  <si>
    <t>W1,S4</t>
  </si>
  <si>
    <t>Sheep Population</t>
  </si>
  <si>
    <t>C1,S2,S4</t>
  </si>
  <si>
    <t>Goat Population</t>
  </si>
  <si>
    <t>A3,A4,S4</t>
  </si>
  <si>
    <t>Poultry</t>
  </si>
</sst>
</file>

<file path=xl/styles.xml><?xml version="1.0" encoding="utf-8"?>
<styleSheet xmlns="http://schemas.openxmlformats.org/spreadsheetml/2006/main">
  <numFmts count="1">
    <numFmt numFmtId="164" formatCode="0\ &quot;Ha&quot;"/>
  </numFmts>
  <fonts count="8">
    <font>
      <sz val="10"/>
      <color rgb="FF000000"/>
      <name val="Arial"/>
    </font>
    <font>
      <b/>
      <sz val="12"/>
      <color rgb="FF000000"/>
      <name val="Cambria"/>
    </font>
    <font>
      <b/>
      <sz val="12"/>
      <color theme="1"/>
      <name val="Cambria"/>
    </font>
    <font>
      <sz val="10"/>
      <name val="Arial"/>
    </font>
    <font>
      <b/>
      <sz val="12"/>
      <name val="Cambria"/>
    </font>
    <font>
      <sz val="12"/>
      <color theme="1"/>
      <name val="Cambria"/>
    </font>
    <font>
      <b/>
      <sz val="12"/>
      <color rgb="FFFF0000"/>
      <name val="Cambria"/>
    </font>
    <font>
      <sz val="12"/>
      <color rgb="FF000000"/>
      <name val="Cambri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2" fontId="2" fillId="0" borderId="2" xfId="0" applyNumberFormat="1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2" fontId="2" fillId="3" borderId="1" xfId="0" applyNumberFormat="1" applyFont="1" applyFill="1" applyBorder="1" applyAlignment="1">
      <alignment horizontal="right" wrapText="1"/>
    </xf>
    <xf numFmtId="2" fontId="2" fillId="0" borderId="0" xfId="0" applyNumberFormat="1" applyFont="1" applyAlignment="1">
      <alignment horizontal="center" wrapText="1"/>
    </xf>
    <xf numFmtId="0" fontId="0" fillId="0" borderId="0" xfId="0" applyFont="1" applyAlignment="1"/>
    <xf numFmtId="0" fontId="3" fillId="0" borderId="5" xfId="0" applyFont="1" applyBorder="1"/>
    <xf numFmtId="0" fontId="2" fillId="0" borderId="6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1" fontId="5" fillId="4" borderId="6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right"/>
    </xf>
    <xf numFmtId="1" fontId="5" fillId="2" borderId="6" xfId="0" applyNumberFormat="1" applyFont="1" applyFill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right" wrapText="1"/>
    </xf>
    <xf numFmtId="1" fontId="2" fillId="3" borderId="6" xfId="0" applyNumberFormat="1" applyFont="1" applyFill="1" applyBorder="1" applyAlignment="1">
      <alignment horizontal="right"/>
    </xf>
    <xf numFmtId="1" fontId="5" fillId="0" borderId="6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2" fontId="7" fillId="4" borderId="6" xfId="0" applyNumberFormat="1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right" wrapText="1"/>
    </xf>
    <xf numFmtId="10" fontId="5" fillId="0" borderId="6" xfId="0" applyNumberFormat="1" applyFont="1" applyBorder="1" applyAlignment="1">
      <alignment horizontal="right" wrapText="1"/>
    </xf>
    <xf numFmtId="9" fontId="5" fillId="2" borderId="6" xfId="0" applyNumberFormat="1" applyFont="1" applyFill="1" applyBorder="1" applyAlignment="1">
      <alignment horizontal="right" wrapText="1"/>
    </xf>
    <xf numFmtId="9" fontId="2" fillId="3" borderId="6" xfId="0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 wrapText="1"/>
    </xf>
    <xf numFmtId="0" fontId="7" fillId="4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 wrapText="1"/>
    </xf>
    <xf numFmtId="2" fontId="5" fillId="2" borderId="6" xfId="0" applyNumberFormat="1" applyFont="1" applyFill="1" applyBorder="1" applyAlignment="1">
      <alignment horizontal="right" wrapText="1"/>
    </xf>
    <xf numFmtId="2" fontId="5" fillId="0" borderId="0" xfId="0" applyNumberFormat="1" applyFont="1" applyAlignment="1">
      <alignment horizontal="right" wrapText="1"/>
    </xf>
    <xf numFmtId="1" fontId="5" fillId="3" borderId="6" xfId="0" applyNumberFormat="1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 wrapText="1"/>
    </xf>
    <xf numFmtId="1" fontId="7" fillId="3" borderId="6" xfId="0" applyNumberFormat="1" applyFont="1" applyFill="1" applyBorder="1" applyAlignment="1">
      <alignment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horizontal="center" vertical="center" wrapText="1"/>
    </xf>
    <xf numFmtId="1" fontId="7" fillId="5" borderId="6" xfId="0" applyNumberFormat="1" applyFont="1" applyFill="1" applyBorder="1" applyAlignment="1">
      <alignment vertical="center" wrapText="1"/>
    </xf>
    <xf numFmtId="3" fontId="5" fillId="2" borderId="6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1" fontId="5" fillId="2" borderId="6" xfId="0" applyNumberFormat="1" applyFont="1" applyFill="1" applyBorder="1" applyAlignment="1">
      <alignment horizontal="right" wrapText="1"/>
    </xf>
    <xf numFmtId="0" fontId="7" fillId="5" borderId="6" xfId="0" applyFont="1" applyFill="1" applyBorder="1" applyAlignment="1">
      <alignment vertical="center" wrapText="1"/>
    </xf>
    <xf numFmtId="0" fontId="5" fillId="5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right"/>
    </xf>
    <xf numFmtId="2" fontId="5" fillId="2" borderId="6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 horizontal="right"/>
    </xf>
    <xf numFmtId="3" fontId="5" fillId="5" borderId="6" xfId="0" applyNumberFormat="1" applyFont="1" applyFill="1" applyBorder="1" applyAlignment="1">
      <alignment horizontal="center" vertical="center" wrapText="1"/>
    </xf>
    <xf numFmtId="9" fontId="7" fillId="5" borderId="6" xfId="0" applyNumberFormat="1" applyFont="1" applyFill="1" applyBorder="1" applyAlignment="1">
      <alignment vertical="center" wrapText="1"/>
    </xf>
    <xf numFmtId="9" fontId="7" fillId="2" borderId="6" xfId="0" applyNumberFormat="1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 horizontal="right" wrapText="1"/>
    </xf>
    <xf numFmtId="0" fontId="7" fillId="6" borderId="6" xfId="0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 wrapText="1"/>
    </xf>
    <xf numFmtId="4" fontId="5" fillId="2" borderId="6" xfId="0" applyNumberFormat="1" applyFont="1" applyFill="1" applyBorder="1" applyAlignment="1">
      <alignment horizontal="right"/>
    </xf>
    <xf numFmtId="4" fontId="5" fillId="0" borderId="0" xfId="0" applyNumberFormat="1" applyFont="1" applyAlignment="1">
      <alignment horizontal="right"/>
    </xf>
    <xf numFmtId="9" fontId="5" fillId="0" borderId="6" xfId="0" applyNumberFormat="1" applyFont="1" applyBorder="1" applyAlignment="1">
      <alignment horizontal="right"/>
    </xf>
    <xf numFmtId="9" fontId="5" fillId="2" borderId="6" xfId="0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3" fontId="7" fillId="6" borderId="6" xfId="0" applyNumberFormat="1" applyFont="1" applyFill="1" applyBorder="1" applyAlignment="1">
      <alignment horizontal="center" vertical="center" wrapText="1"/>
    </xf>
    <xf numFmtId="9" fontId="5" fillId="6" borderId="6" xfId="0" applyNumberFormat="1" applyFont="1" applyFill="1" applyBorder="1" applyAlignment="1">
      <alignment vertical="center" wrapText="1"/>
    </xf>
    <xf numFmtId="9" fontId="5" fillId="2" borderId="6" xfId="0" applyNumberFormat="1" applyFont="1" applyFill="1" applyBorder="1" applyAlignment="1">
      <alignment horizontal="center" vertical="center" wrapText="1"/>
    </xf>
    <xf numFmtId="3" fontId="5" fillId="6" borderId="6" xfId="0" applyNumberFormat="1" applyFont="1" applyFill="1" applyBorder="1" applyAlignment="1">
      <alignment horizontal="center" vertical="center" wrapText="1"/>
    </xf>
    <xf numFmtId="9" fontId="6" fillId="6" borderId="6" xfId="0" applyNumberFormat="1" applyFont="1" applyFill="1" applyBorder="1" applyAlignment="1">
      <alignment vertical="center" wrapText="1"/>
    </xf>
    <xf numFmtId="9" fontId="5" fillId="2" borderId="6" xfId="0" applyNumberFormat="1" applyFont="1" applyFill="1" applyBorder="1" applyAlignment="1">
      <alignment vertical="center" wrapText="1"/>
    </xf>
    <xf numFmtId="9" fontId="7" fillId="6" borderId="6" xfId="0" applyNumberFormat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2" fontId="4" fillId="3" borderId="6" xfId="0" applyNumberFormat="1" applyFont="1" applyFill="1" applyBorder="1" applyAlignment="1">
      <alignment horizontal="right" wrapText="1"/>
    </xf>
    <xf numFmtId="0" fontId="5" fillId="6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1" fontId="5" fillId="6" borderId="6" xfId="0" applyNumberFormat="1" applyFont="1" applyFill="1" applyBorder="1" applyAlignment="1">
      <alignment vertical="center" wrapText="1"/>
    </xf>
    <xf numFmtId="1" fontId="5" fillId="0" borderId="0" xfId="0" applyNumberFormat="1" applyFont="1" applyAlignment="1">
      <alignment horizontal="right" wrapText="1"/>
    </xf>
    <xf numFmtId="1" fontId="5" fillId="0" borderId="6" xfId="0" applyNumberFormat="1" applyFont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right" wrapText="1"/>
    </xf>
    <xf numFmtId="0" fontId="5" fillId="0" borderId="0" xfId="0" applyFont="1" applyAlignment="1">
      <alignment horizontal="right"/>
    </xf>
    <xf numFmtId="0" fontId="5" fillId="2" borderId="0" xfId="0" applyFont="1" applyFill="1" applyAlignment="1">
      <alignment horizontal="right"/>
    </xf>
    <xf numFmtId="0" fontId="4" fillId="3" borderId="6" xfId="0" applyFont="1" applyFill="1" applyBorder="1" applyAlignment="1">
      <alignment horizontal="right"/>
    </xf>
    <xf numFmtId="2" fontId="5" fillId="2" borderId="0" xfId="0" applyNumberFormat="1" applyFont="1" applyFill="1" applyAlignment="1">
      <alignment horizontal="right"/>
    </xf>
    <xf numFmtId="2" fontId="4" fillId="3" borderId="6" xfId="0" applyNumberFormat="1" applyFont="1" applyFill="1" applyBorder="1" applyAlignment="1">
      <alignment horizontal="right"/>
    </xf>
    <xf numFmtId="0" fontId="5" fillId="0" borderId="0" xfId="0" applyFont="1" applyAlignment="1">
      <alignment vertical="center" wrapText="1"/>
    </xf>
    <xf numFmtId="0" fontId="2" fillId="3" borderId="6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7">
    <outlinePr summaryBelow="0" summaryRight="0"/>
  </sheetPr>
  <dimension ref="A1:AY1003"/>
  <sheetViews>
    <sheetView tabSelected="1" workbookViewId="0">
      <selection sqref="A1:A2"/>
    </sheetView>
  </sheetViews>
  <sheetFormatPr defaultColWidth="14.44140625" defaultRowHeight="15" customHeight="1"/>
  <cols>
    <col min="1" max="1" width="14.44140625" style="9"/>
    <col min="2" max="2" width="50.5546875" style="9" customWidth="1"/>
    <col min="3" max="4" width="16.5546875" style="9" customWidth="1"/>
    <col min="5" max="51" width="11.88671875" style="9" customWidth="1"/>
    <col min="52" max="16384" width="14.44140625" style="9"/>
  </cols>
  <sheetData>
    <row r="1" spans="1:51" ht="15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 t="s">
        <v>5</v>
      </c>
      <c r="AE1" s="5"/>
      <c r="AF1" s="5"/>
      <c r="AG1" s="5"/>
      <c r="AH1" s="5"/>
      <c r="AI1" s="5"/>
      <c r="AJ1" s="5"/>
      <c r="AK1" s="5"/>
      <c r="AL1" s="6"/>
      <c r="AM1" s="4" t="s">
        <v>6</v>
      </c>
      <c r="AN1" s="5"/>
      <c r="AO1" s="5"/>
      <c r="AP1" s="5"/>
      <c r="AQ1" s="5"/>
      <c r="AR1" s="5"/>
      <c r="AS1" s="5"/>
      <c r="AT1" s="5"/>
      <c r="AU1" s="6"/>
      <c r="AV1" s="4" t="s">
        <v>7</v>
      </c>
      <c r="AW1" s="6"/>
      <c r="AX1" s="7" t="s">
        <v>8</v>
      </c>
      <c r="AY1" s="8"/>
    </row>
    <row r="2" spans="1:51" ht="47.25" customHeight="1">
      <c r="A2" s="10"/>
      <c r="B2" s="10"/>
      <c r="C2" s="10"/>
      <c r="D2" s="10"/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2" t="s">
        <v>23</v>
      </c>
      <c r="T2" s="11" t="s">
        <v>24</v>
      </c>
      <c r="U2" s="11" t="s">
        <v>25</v>
      </c>
      <c r="V2" s="11" t="s">
        <v>26</v>
      </c>
      <c r="W2" s="11" t="s">
        <v>27</v>
      </c>
      <c r="X2" s="11" t="s">
        <v>28</v>
      </c>
      <c r="Y2" s="11" t="s">
        <v>29</v>
      </c>
      <c r="Z2" s="11" t="s">
        <v>30</v>
      </c>
      <c r="AA2" s="11" t="s">
        <v>31</v>
      </c>
      <c r="AB2" s="11" t="s">
        <v>32</v>
      </c>
      <c r="AC2" s="11" t="s">
        <v>33</v>
      </c>
      <c r="AD2" s="11" t="s">
        <v>34</v>
      </c>
      <c r="AE2" s="11" t="s">
        <v>35</v>
      </c>
      <c r="AF2" s="11" t="s">
        <v>36</v>
      </c>
      <c r="AG2" s="11" t="s">
        <v>37</v>
      </c>
      <c r="AH2" s="11" t="s">
        <v>38</v>
      </c>
      <c r="AI2" s="11" t="s">
        <v>39</v>
      </c>
      <c r="AJ2" s="12" t="s">
        <v>40</v>
      </c>
      <c r="AK2" s="11" t="s">
        <v>41</v>
      </c>
      <c r="AL2" s="11" t="s">
        <v>42</v>
      </c>
      <c r="AM2" s="11" t="s">
        <v>43</v>
      </c>
      <c r="AN2" s="11" t="s">
        <v>44</v>
      </c>
      <c r="AO2" s="11" t="s">
        <v>45</v>
      </c>
      <c r="AP2" s="11" t="s">
        <v>46</v>
      </c>
      <c r="AQ2" s="11" t="s">
        <v>47</v>
      </c>
      <c r="AR2" s="11" t="s">
        <v>48</v>
      </c>
      <c r="AS2" s="11" t="s">
        <v>49</v>
      </c>
      <c r="AT2" s="11" t="s">
        <v>50</v>
      </c>
      <c r="AU2" s="11" t="s">
        <v>51</v>
      </c>
      <c r="AV2" s="11" t="s">
        <v>52</v>
      </c>
      <c r="AW2" s="11" t="s">
        <v>53</v>
      </c>
      <c r="AX2" s="10"/>
      <c r="AY2" s="13"/>
    </row>
    <row r="3" spans="1:51" ht="15.7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  <c r="N3" s="14">
        <v>14</v>
      </c>
      <c r="O3" s="14">
        <v>15</v>
      </c>
      <c r="P3" s="14">
        <v>16</v>
      </c>
      <c r="Q3" s="14">
        <v>17</v>
      </c>
      <c r="R3" s="14">
        <v>18</v>
      </c>
      <c r="S3" s="14">
        <v>19</v>
      </c>
      <c r="T3" s="14">
        <v>20</v>
      </c>
      <c r="U3" s="14">
        <v>21</v>
      </c>
      <c r="V3" s="14">
        <v>22</v>
      </c>
      <c r="W3" s="14">
        <v>23</v>
      </c>
      <c r="X3" s="14">
        <v>24</v>
      </c>
      <c r="Y3" s="14">
        <v>25</v>
      </c>
      <c r="Z3" s="14">
        <v>26</v>
      </c>
      <c r="AA3" s="14">
        <v>27</v>
      </c>
      <c r="AB3" s="14">
        <v>28</v>
      </c>
      <c r="AC3" s="14">
        <v>29</v>
      </c>
      <c r="AD3" s="14">
        <v>30</v>
      </c>
      <c r="AE3" s="14">
        <v>31</v>
      </c>
      <c r="AF3" s="14">
        <v>32</v>
      </c>
      <c r="AG3" s="14">
        <v>33</v>
      </c>
      <c r="AH3" s="14">
        <v>34</v>
      </c>
      <c r="AI3" s="14">
        <v>35</v>
      </c>
      <c r="AJ3" s="14">
        <v>36</v>
      </c>
      <c r="AK3" s="14">
        <v>37</v>
      </c>
      <c r="AL3" s="14">
        <v>38</v>
      </c>
      <c r="AM3" s="14">
        <v>39</v>
      </c>
      <c r="AN3" s="14">
        <v>40</v>
      </c>
      <c r="AO3" s="14">
        <v>41</v>
      </c>
      <c r="AP3" s="14">
        <v>42</v>
      </c>
      <c r="AQ3" s="14">
        <v>43</v>
      </c>
      <c r="AR3" s="14">
        <v>44</v>
      </c>
      <c r="AS3" s="14">
        <v>45</v>
      </c>
      <c r="AT3" s="14">
        <v>46</v>
      </c>
      <c r="AU3" s="14">
        <v>47</v>
      </c>
      <c r="AV3" s="14">
        <v>48</v>
      </c>
      <c r="AW3" s="14">
        <v>49</v>
      </c>
      <c r="AX3" s="15">
        <v>69</v>
      </c>
      <c r="AY3" s="16"/>
    </row>
    <row r="4" spans="1:51" ht="15.75" customHeight="1">
      <c r="A4" s="17"/>
      <c r="B4" s="18" t="s">
        <v>54</v>
      </c>
      <c r="C4" s="19"/>
      <c r="D4" s="19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0"/>
      <c r="U4" s="22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15"/>
      <c r="AY4" s="23"/>
    </row>
    <row r="5" spans="1:51" ht="15.75" customHeight="1">
      <c r="A5" s="24">
        <v>1</v>
      </c>
      <c r="B5" s="25" t="s">
        <v>55</v>
      </c>
      <c r="C5" s="19" t="s">
        <v>56</v>
      </c>
      <c r="D5" s="19" t="s">
        <v>57</v>
      </c>
      <c r="E5" s="20">
        <v>203</v>
      </c>
      <c r="F5" s="20">
        <v>458</v>
      </c>
      <c r="G5" s="20">
        <v>320</v>
      </c>
      <c r="H5" s="26">
        <v>720</v>
      </c>
      <c r="I5" s="20">
        <v>727</v>
      </c>
      <c r="J5" s="20">
        <v>402</v>
      </c>
      <c r="K5" s="20">
        <v>320</v>
      </c>
      <c r="L5" s="20">
        <v>1234</v>
      </c>
      <c r="M5" s="26">
        <v>296</v>
      </c>
      <c r="N5" s="20">
        <v>1136</v>
      </c>
      <c r="O5" s="26">
        <v>237</v>
      </c>
      <c r="P5" s="20">
        <v>1035</v>
      </c>
      <c r="Q5" s="20">
        <v>295</v>
      </c>
      <c r="R5" s="20">
        <v>380</v>
      </c>
      <c r="S5" s="21">
        <v>674</v>
      </c>
      <c r="T5" s="20">
        <v>362</v>
      </c>
      <c r="U5" s="26">
        <v>446</v>
      </c>
      <c r="V5" s="20">
        <v>695</v>
      </c>
      <c r="W5" s="20">
        <v>332</v>
      </c>
      <c r="X5" s="20">
        <v>306</v>
      </c>
      <c r="Y5" s="20">
        <v>308</v>
      </c>
      <c r="Z5" s="20">
        <v>801</v>
      </c>
      <c r="AA5" s="20">
        <v>489</v>
      </c>
      <c r="AB5" s="20">
        <v>657</v>
      </c>
      <c r="AC5" s="20">
        <v>1226</v>
      </c>
      <c r="AD5" s="20">
        <v>260</v>
      </c>
      <c r="AE5" s="20">
        <v>165</v>
      </c>
      <c r="AF5" s="20">
        <v>1295</v>
      </c>
      <c r="AG5" s="20">
        <v>33</v>
      </c>
      <c r="AH5" s="20">
        <v>354</v>
      </c>
      <c r="AI5" s="20">
        <v>114.03</v>
      </c>
      <c r="AJ5" s="21">
        <v>311</v>
      </c>
      <c r="AK5" s="20">
        <v>480</v>
      </c>
      <c r="AL5" s="20">
        <v>302.98</v>
      </c>
      <c r="AM5" s="20">
        <v>417</v>
      </c>
      <c r="AN5" s="20">
        <v>237</v>
      </c>
      <c r="AO5" s="20">
        <v>354</v>
      </c>
      <c r="AP5" s="20">
        <v>396</v>
      </c>
      <c r="AQ5" s="20">
        <v>747</v>
      </c>
      <c r="AR5" s="20">
        <v>774</v>
      </c>
      <c r="AS5" s="20">
        <v>598</v>
      </c>
      <c r="AT5" s="20">
        <v>319</v>
      </c>
      <c r="AU5" s="20">
        <v>612</v>
      </c>
      <c r="AV5" s="20">
        <v>435</v>
      </c>
      <c r="AW5" s="20">
        <v>160</v>
      </c>
      <c r="AX5" s="27">
        <f t="shared" ref="AX5:AX15" si="0">SUM(E5:AW5)</f>
        <v>22423.01</v>
      </c>
      <c r="AY5" s="23"/>
    </row>
    <row r="6" spans="1:51" ht="15.75" customHeight="1">
      <c r="A6" s="24">
        <v>2</v>
      </c>
      <c r="B6" s="25" t="s">
        <v>58</v>
      </c>
      <c r="C6" s="19" t="s">
        <v>59</v>
      </c>
      <c r="D6" s="19" t="s">
        <v>60</v>
      </c>
      <c r="E6" s="20">
        <v>2033</v>
      </c>
      <c r="F6" s="20">
        <v>1006</v>
      </c>
      <c r="G6" s="20">
        <v>790</v>
      </c>
      <c r="H6" s="28">
        <v>1429</v>
      </c>
      <c r="I6" s="20">
        <v>1578</v>
      </c>
      <c r="J6" s="20">
        <v>860</v>
      </c>
      <c r="K6" s="20">
        <v>790</v>
      </c>
      <c r="L6" s="20">
        <v>2438</v>
      </c>
      <c r="M6" s="28">
        <v>811</v>
      </c>
      <c r="N6" s="20">
        <v>1560</v>
      </c>
      <c r="O6" s="28">
        <v>656</v>
      </c>
      <c r="P6" s="20">
        <v>2866</v>
      </c>
      <c r="Q6" s="20">
        <v>1448</v>
      </c>
      <c r="R6" s="20">
        <v>1865</v>
      </c>
      <c r="S6" s="21">
        <v>1423</v>
      </c>
      <c r="T6" s="20">
        <v>1100</v>
      </c>
      <c r="U6" s="28">
        <v>1031</v>
      </c>
      <c r="V6" s="20">
        <v>1241</v>
      </c>
      <c r="W6" s="20">
        <v>764</v>
      </c>
      <c r="X6" s="20">
        <v>929</v>
      </c>
      <c r="Y6" s="20">
        <v>846</v>
      </c>
      <c r="Z6" s="20">
        <v>1438</v>
      </c>
      <c r="AA6" s="20">
        <v>1332</v>
      </c>
      <c r="AB6" s="20">
        <v>2627</v>
      </c>
      <c r="AC6" s="20">
        <v>2458</v>
      </c>
      <c r="AD6" s="20">
        <v>678</v>
      </c>
      <c r="AE6" s="20">
        <v>915</v>
      </c>
      <c r="AF6" s="20">
        <v>3902</v>
      </c>
      <c r="AG6" s="20">
        <v>475</v>
      </c>
      <c r="AH6" s="20">
        <v>713</v>
      </c>
      <c r="AI6" s="20">
        <v>712</v>
      </c>
      <c r="AJ6" s="21">
        <v>747</v>
      </c>
      <c r="AK6" s="20">
        <v>759</v>
      </c>
      <c r="AL6" s="20">
        <v>761</v>
      </c>
      <c r="AM6" s="20">
        <v>1486</v>
      </c>
      <c r="AN6" s="20">
        <v>505</v>
      </c>
      <c r="AO6" s="20">
        <v>2518</v>
      </c>
      <c r="AP6" s="20">
        <v>868</v>
      </c>
      <c r="AQ6" s="20">
        <v>1775</v>
      </c>
      <c r="AR6" s="20">
        <v>2933</v>
      </c>
      <c r="AS6" s="20">
        <v>1437</v>
      </c>
      <c r="AT6" s="20">
        <v>896</v>
      </c>
      <c r="AU6" s="20">
        <v>1061</v>
      </c>
      <c r="AV6" s="20">
        <v>1721</v>
      </c>
      <c r="AW6" s="20">
        <v>649</v>
      </c>
      <c r="AX6" s="27">
        <f t="shared" si="0"/>
        <v>60830</v>
      </c>
      <c r="AY6" s="23"/>
    </row>
    <row r="7" spans="1:51" ht="15.75" customHeight="1">
      <c r="A7" s="24">
        <v>3</v>
      </c>
      <c r="B7" s="25" t="s">
        <v>61</v>
      </c>
      <c r="C7" s="19" t="s">
        <v>59</v>
      </c>
      <c r="D7" s="19" t="s">
        <v>60</v>
      </c>
      <c r="E7" s="20">
        <v>2029</v>
      </c>
      <c r="F7" s="20">
        <v>968</v>
      </c>
      <c r="G7" s="20">
        <v>743</v>
      </c>
      <c r="H7" s="28">
        <v>1381</v>
      </c>
      <c r="I7" s="20">
        <v>1516</v>
      </c>
      <c r="J7" s="20">
        <v>839</v>
      </c>
      <c r="K7" s="20">
        <v>743</v>
      </c>
      <c r="L7" s="20">
        <v>2318</v>
      </c>
      <c r="M7" s="28">
        <v>818</v>
      </c>
      <c r="N7" s="20">
        <v>1527</v>
      </c>
      <c r="O7" s="28">
        <v>666</v>
      </c>
      <c r="P7" s="20">
        <v>2824</v>
      </c>
      <c r="Q7" s="20">
        <v>1363</v>
      </c>
      <c r="R7" s="20">
        <v>1867</v>
      </c>
      <c r="S7" s="21">
        <v>1422</v>
      </c>
      <c r="T7" s="20">
        <v>1078</v>
      </c>
      <c r="U7" s="28">
        <v>1081</v>
      </c>
      <c r="V7" s="20">
        <v>1204</v>
      </c>
      <c r="W7" s="20">
        <v>755</v>
      </c>
      <c r="X7" s="20">
        <v>903</v>
      </c>
      <c r="Y7" s="20">
        <v>909</v>
      </c>
      <c r="Z7" s="20">
        <v>1380</v>
      </c>
      <c r="AA7" s="20">
        <v>1290</v>
      </c>
      <c r="AB7" s="20">
        <v>2638</v>
      </c>
      <c r="AC7" s="20">
        <v>2354</v>
      </c>
      <c r="AD7" s="20">
        <v>688</v>
      </c>
      <c r="AE7" s="20">
        <v>948</v>
      </c>
      <c r="AF7" s="20">
        <v>3828</v>
      </c>
      <c r="AG7" s="20">
        <v>472</v>
      </c>
      <c r="AH7" s="20">
        <v>703</v>
      </c>
      <c r="AI7" s="20">
        <v>697</v>
      </c>
      <c r="AJ7" s="21">
        <v>687</v>
      </c>
      <c r="AK7" s="20">
        <v>713</v>
      </c>
      <c r="AL7" s="20">
        <v>766</v>
      </c>
      <c r="AM7" s="20">
        <v>1385</v>
      </c>
      <c r="AN7" s="20">
        <v>501</v>
      </c>
      <c r="AO7" s="20">
        <v>2537</v>
      </c>
      <c r="AP7" s="20">
        <v>899</v>
      </c>
      <c r="AQ7" s="20">
        <v>1780</v>
      </c>
      <c r="AR7" s="20">
        <v>2805</v>
      </c>
      <c r="AS7" s="20">
        <v>1402</v>
      </c>
      <c r="AT7" s="20">
        <v>897</v>
      </c>
      <c r="AU7" s="20">
        <v>1104</v>
      </c>
      <c r="AV7" s="20">
        <v>1742</v>
      </c>
      <c r="AW7" s="20">
        <v>656</v>
      </c>
      <c r="AX7" s="27">
        <f t="shared" si="0"/>
        <v>59826</v>
      </c>
      <c r="AY7" s="23"/>
    </row>
    <row r="8" spans="1:51" ht="15.75" customHeight="1">
      <c r="A8" s="24">
        <v>4</v>
      </c>
      <c r="B8" s="25" t="s">
        <v>62</v>
      </c>
      <c r="C8" s="19" t="s">
        <v>59</v>
      </c>
      <c r="D8" s="19" t="s">
        <v>63</v>
      </c>
      <c r="E8" s="20">
        <v>4062</v>
      </c>
      <c r="F8" s="20">
        <v>1974</v>
      </c>
      <c r="G8" s="20">
        <v>1533</v>
      </c>
      <c r="H8" s="28">
        <v>2810</v>
      </c>
      <c r="I8" s="20">
        <v>3094</v>
      </c>
      <c r="J8" s="20">
        <v>1699</v>
      </c>
      <c r="K8" s="20">
        <v>1533</v>
      </c>
      <c r="L8" s="20">
        <v>4756</v>
      </c>
      <c r="M8" s="28">
        <v>1629</v>
      </c>
      <c r="N8" s="20">
        <v>3087</v>
      </c>
      <c r="O8" s="28">
        <v>1322</v>
      </c>
      <c r="P8" s="20">
        <v>5690</v>
      </c>
      <c r="Q8" s="20">
        <v>2811</v>
      </c>
      <c r="R8" s="20">
        <v>3732</v>
      </c>
      <c r="S8" s="21">
        <v>2845</v>
      </c>
      <c r="T8" s="20">
        <v>2178</v>
      </c>
      <c r="U8" s="28">
        <v>2112</v>
      </c>
      <c r="V8" s="20">
        <v>2445</v>
      </c>
      <c r="W8" s="20">
        <v>1519</v>
      </c>
      <c r="X8" s="20">
        <v>1832</v>
      </c>
      <c r="Y8" s="20">
        <v>1755</v>
      </c>
      <c r="Z8" s="20">
        <v>2818</v>
      </c>
      <c r="AA8" s="20">
        <v>2622</v>
      </c>
      <c r="AB8" s="20">
        <v>5265</v>
      </c>
      <c r="AC8" s="20">
        <v>4812</v>
      </c>
      <c r="AD8" s="20">
        <v>1366</v>
      </c>
      <c r="AE8" s="20">
        <v>1863</v>
      </c>
      <c r="AF8" s="20">
        <v>7730</v>
      </c>
      <c r="AG8" s="20">
        <v>947</v>
      </c>
      <c r="AH8" s="20">
        <v>1416</v>
      </c>
      <c r="AI8" s="20">
        <v>1409</v>
      </c>
      <c r="AJ8" s="21">
        <v>1434</v>
      </c>
      <c r="AK8" s="20">
        <v>1472</v>
      </c>
      <c r="AL8" s="20">
        <v>1527</v>
      </c>
      <c r="AM8" s="20">
        <v>2871</v>
      </c>
      <c r="AN8" s="20">
        <v>1006</v>
      </c>
      <c r="AO8" s="20">
        <v>5055</v>
      </c>
      <c r="AP8" s="20">
        <v>1767</v>
      </c>
      <c r="AQ8" s="20">
        <v>3555</v>
      </c>
      <c r="AR8" s="20">
        <v>5738</v>
      </c>
      <c r="AS8" s="20">
        <v>2839</v>
      </c>
      <c r="AT8" s="20">
        <v>1793</v>
      </c>
      <c r="AU8" s="20">
        <v>2165</v>
      </c>
      <c r="AV8" s="20">
        <v>3463</v>
      </c>
      <c r="AW8" s="20">
        <v>1305</v>
      </c>
      <c r="AX8" s="27">
        <f t="shared" si="0"/>
        <v>120656</v>
      </c>
      <c r="AY8" s="23"/>
    </row>
    <row r="9" spans="1:51" ht="15.75" customHeight="1">
      <c r="A9" s="24">
        <v>5</v>
      </c>
      <c r="B9" s="25" t="s">
        <v>64</v>
      </c>
      <c r="C9" s="19" t="s">
        <v>59</v>
      </c>
      <c r="D9" s="19" t="s">
        <v>63</v>
      </c>
      <c r="E9" s="20">
        <v>922</v>
      </c>
      <c r="F9" s="20">
        <v>0</v>
      </c>
      <c r="G9" s="20">
        <v>765</v>
      </c>
      <c r="H9" s="28">
        <v>1072</v>
      </c>
      <c r="I9" s="20">
        <v>697</v>
      </c>
      <c r="J9" s="20">
        <v>241</v>
      </c>
      <c r="K9" s="20">
        <v>765</v>
      </c>
      <c r="L9" s="20">
        <v>1572</v>
      </c>
      <c r="M9" s="28">
        <v>380</v>
      </c>
      <c r="N9" s="20">
        <v>1117</v>
      </c>
      <c r="O9" s="28">
        <v>0</v>
      </c>
      <c r="P9" s="20">
        <v>31</v>
      </c>
      <c r="Q9" s="20">
        <v>697</v>
      </c>
      <c r="R9" s="20">
        <v>721</v>
      </c>
      <c r="S9" s="21">
        <v>109</v>
      </c>
      <c r="T9" s="20">
        <v>793</v>
      </c>
      <c r="U9" s="28">
        <v>411</v>
      </c>
      <c r="V9" s="20">
        <v>583</v>
      </c>
      <c r="W9" s="20">
        <v>507</v>
      </c>
      <c r="X9" s="20">
        <v>599</v>
      </c>
      <c r="Y9" s="20">
        <v>445</v>
      </c>
      <c r="Z9" s="20">
        <v>1027</v>
      </c>
      <c r="AA9" s="20">
        <v>478</v>
      </c>
      <c r="AB9" s="20">
        <v>979</v>
      </c>
      <c r="AC9" s="20">
        <v>1187</v>
      </c>
      <c r="AD9" s="20">
        <v>245</v>
      </c>
      <c r="AE9" s="20">
        <v>191</v>
      </c>
      <c r="AF9" s="20">
        <v>2804</v>
      </c>
      <c r="AG9" s="20">
        <v>0</v>
      </c>
      <c r="AH9" s="20">
        <v>205</v>
      </c>
      <c r="AI9" s="20">
        <v>21</v>
      </c>
      <c r="AJ9" s="21">
        <v>228</v>
      </c>
      <c r="AK9" s="20">
        <v>698</v>
      </c>
      <c r="AL9" s="20">
        <v>399</v>
      </c>
      <c r="AM9" s="20">
        <v>1072</v>
      </c>
      <c r="AN9" s="20">
        <v>435</v>
      </c>
      <c r="AO9" s="20">
        <v>1065</v>
      </c>
      <c r="AP9" s="20">
        <v>357</v>
      </c>
      <c r="AQ9" s="20">
        <v>292</v>
      </c>
      <c r="AR9" s="20">
        <v>1182</v>
      </c>
      <c r="AS9" s="20">
        <v>1079</v>
      </c>
      <c r="AT9" s="20">
        <v>665</v>
      </c>
      <c r="AU9" s="20">
        <v>886</v>
      </c>
      <c r="AV9" s="20">
        <v>0</v>
      </c>
      <c r="AW9" s="20">
        <v>386</v>
      </c>
      <c r="AX9" s="27">
        <f t="shared" si="0"/>
        <v>28308</v>
      </c>
      <c r="AY9" s="23"/>
    </row>
    <row r="10" spans="1:51" ht="15.75" customHeight="1">
      <c r="A10" s="24">
        <v>6</v>
      </c>
      <c r="B10" s="25" t="s">
        <v>65</v>
      </c>
      <c r="C10" s="19" t="s">
        <v>59</v>
      </c>
      <c r="D10" s="19" t="s">
        <v>63</v>
      </c>
      <c r="E10" s="20">
        <v>7</v>
      </c>
      <c r="F10" s="20">
        <v>27</v>
      </c>
      <c r="G10" s="20">
        <v>0</v>
      </c>
      <c r="H10" s="28">
        <v>0</v>
      </c>
      <c r="I10" s="20">
        <v>0</v>
      </c>
      <c r="J10" s="20">
        <v>0</v>
      </c>
      <c r="K10" s="20">
        <v>0</v>
      </c>
      <c r="L10" s="20">
        <v>6</v>
      </c>
      <c r="M10" s="28">
        <v>0</v>
      </c>
      <c r="N10" s="20">
        <v>11</v>
      </c>
      <c r="O10" s="28">
        <v>0</v>
      </c>
      <c r="P10" s="20">
        <v>0</v>
      </c>
      <c r="Q10" s="20">
        <v>0</v>
      </c>
      <c r="R10" s="20">
        <v>32</v>
      </c>
      <c r="S10" s="21">
        <v>17</v>
      </c>
      <c r="T10" s="20">
        <v>0</v>
      </c>
      <c r="U10" s="28">
        <v>60</v>
      </c>
      <c r="V10" s="20">
        <v>43</v>
      </c>
      <c r="W10" s="20">
        <v>8</v>
      </c>
      <c r="X10" s="20">
        <v>0</v>
      </c>
      <c r="Y10" s="20">
        <v>0</v>
      </c>
      <c r="Z10" s="20">
        <v>20</v>
      </c>
      <c r="AA10" s="20">
        <v>0</v>
      </c>
      <c r="AB10" s="20">
        <v>7</v>
      </c>
      <c r="AC10" s="20">
        <v>10</v>
      </c>
      <c r="AD10" s="20">
        <v>0</v>
      </c>
      <c r="AE10" s="20">
        <v>0</v>
      </c>
      <c r="AF10" s="20">
        <v>22</v>
      </c>
      <c r="AG10" s="20">
        <v>0</v>
      </c>
      <c r="AH10" s="20">
        <v>0</v>
      </c>
      <c r="AI10" s="20">
        <v>16</v>
      </c>
      <c r="AJ10" s="21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56</v>
      </c>
      <c r="AP10" s="20">
        <v>0</v>
      </c>
      <c r="AQ10" s="20">
        <v>0</v>
      </c>
      <c r="AR10" s="20">
        <v>0</v>
      </c>
      <c r="AS10" s="20">
        <v>0</v>
      </c>
      <c r="AT10" s="20">
        <v>6</v>
      </c>
      <c r="AU10" s="20">
        <v>0</v>
      </c>
      <c r="AV10" s="20">
        <v>0</v>
      </c>
      <c r="AW10" s="20">
        <v>18</v>
      </c>
      <c r="AX10" s="27">
        <f t="shared" si="0"/>
        <v>366</v>
      </c>
      <c r="AY10" s="23"/>
    </row>
    <row r="11" spans="1:51" ht="15.75" customHeight="1">
      <c r="A11" s="24">
        <v>7</v>
      </c>
      <c r="B11" s="25" t="s">
        <v>66</v>
      </c>
      <c r="C11" s="19" t="s">
        <v>59</v>
      </c>
      <c r="D11" s="19" t="s">
        <v>67</v>
      </c>
      <c r="E11" s="20">
        <v>929</v>
      </c>
      <c r="F11" s="20">
        <v>27</v>
      </c>
      <c r="G11" s="20">
        <v>765</v>
      </c>
      <c r="H11" s="28">
        <v>1072</v>
      </c>
      <c r="I11" s="20">
        <v>697</v>
      </c>
      <c r="J11" s="20">
        <v>241</v>
      </c>
      <c r="K11" s="20">
        <v>765</v>
      </c>
      <c r="L11" s="20">
        <v>1578</v>
      </c>
      <c r="M11" s="28">
        <v>380</v>
      </c>
      <c r="N11" s="20">
        <v>1128</v>
      </c>
      <c r="O11" s="28">
        <v>0</v>
      </c>
      <c r="P11" s="20">
        <v>31</v>
      </c>
      <c r="Q11" s="20">
        <v>697</v>
      </c>
      <c r="R11" s="20">
        <v>753</v>
      </c>
      <c r="S11" s="21">
        <v>126</v>
      </c>
      <c r="T11" s="20">
        <v>793</v>
      </c>
      <c r="U11" s="28">
        <v>471</v>
      </c>
      <c r="V11" s="20">
        <v>626</v>
      </c>
      <c r="W11" s="20">
        <v>515</v>
      </c>
      <c r="X11" s="20">
        <v>599</v>
      </c>
      <c r="Y11" s="20">
        <v>445</v>
      </c>
      <c r="Z11" s="20">
        <v>1047</v>
      </c>
      <c r="AA11" s="20">
        <v>478</v>
      </c>
      <c r="AB11" s="20">
        <v>986</v>
      </c>
      <c r="AC11" s="20">
        <v>1197</v>
      </c>
      <c r="AD11" s="20">
        <v>245</v>
      </c>
      <c r="AE11" s="20">
        <v>191</v>
      </c>
      <c r="AF11" s="20">
        <v>2826</v>
      </c>
      <c r="AG11" s="20">
        <v>0</v>
      </c>
      <c r="AH11" s="20">
        <v>205</v>
      </c>
      <c r="AI11" s="20">
        <v>37</v>
      </c>
      <c r="AJ11" s="21">
        <v>228</v>
      </c>
      <c r="AK11" s="20">
        <v>698</v>
      </c>
      <c r="AL11" s="20">
        <v>399</v>
      </c>
      <c r="AM11" s="20">
        <v>1072</v>
      </c>
      <c r="AN11" s="20">
        <v>435</v>
      </c>
      <c r="AO11" s="20">
        <v>1121</v>
      </c>
      <c r="AP11" s="20">
        <v>357</v>
      </c>
      <c r="AQ11" s="20">
        <v>292</v>
      </c>
      <c r="AR11" s="20">
        <v>1182</v>
      </c>
      <c r="AS11" s="20">
        <v>1079</v>
      </c>
      <c r="AT11" s="20">
        <v>671</v>
      </c>
      <c r="AU11" s="20">
        <v>886</v>
      </c>
      <c r="AV11" s="20">
        <v>0</v>
      </c>
      <c r="AW11" s="20">
        <v>0</v>
      </c>
      <c r="AX11" s="27">
        <f t="shared" si="0"/>
        <v>28270</v>
      </c>
      <c r="AY11" s="23"/>
    </row>
    <row r="12" spans="1:51" ht="15.75" customHeight="1">
      <c r="A12" s="24">
        <v>8</v>
      </c>
      <c r="B12" s="25" t="s">
        <v>68</v>
      </c>
      <c r="C12" s="19" t="s">
        <v>59</v>
      </c>
      <c r="D12" s="19" t="s">
        <v>60</v>
      </c>
      <c r="E12" s="20">
        <v>998</v>
      </c>
      <c r="F12" s="20">
        <v>502</v>
      </c>
      <c r="G12" s="20">
        <v>389</v>
      </c>
      <c r="H12" s="28">
        <v>621</v>
      </c>
      <c r="I12" s="20">
        <v>788</v>
      </c>
      <c r="J12" s="20">
        <v>405</v>
      </c>
      <c r="K12" s="20">
        <v>389</v>
      </c>
      <c r="L12" s="20">
        <v>1121</v>
      </c>
      <c r="M12" s="28">
        <v>406</v>
      </c>
      <c r="N12" s="20">
        <v>771</v>
      </c>
      <c r="O12" s="28">
        <v>334</v>
      </c>
      <c r="P12" s="20">
        <v>1340</v>
      </c>
      <c r="Q12" s="20">
        <v>586</v>
      </c>
      <c r="R12" s="20">
        <v>908</v>
      </c>
      <c r="S12" s="21">
        <v>668</v>
      </c>
      <c r="T12" s="20">
        <v>494</v>
      </c>
      <c r="U12" s="28">
        <v>531</v>
      </c>
      <c r="V12" s="20">
        <v>600</v>
      </c>
      <c r="W12" s="20">
        <v>380</v>
      </c>
      <c r="X12" s="20">
        <v>424</v>
      </c>
      <c r="Y12" s="20">
        <v>445</v>
      </c>
      <c r="Z12" s="20">
        <v>721</v>
      </c>
      <c r="AA12" s="20">
        <v>659</v>
      </c>
      <c r="AB12" s="20">
        <v>1229</v>
      </c>
      <c r="AC12" s="20">
        <v>1316</v>
      </c>
      <c r="AD12" s="20">
        <v>263</v>
      </c>
      <c r="AE12" s="20">
        <v>784</v>
      </c>
      <c r="AF12" s="20">
        <v>2501</v>
      </c>
      <c r="AG12" s="20">
        <v>2501</v>
      </c>
      <c r="AH12" s="20">
        <v>263</v>
      </c>
      <c r="AI12" s="20">
        <v>263</v>
      </c>
      <c r="AJ12" s="21">
        <v>700</v>
      </c>
      <c r="AK12" s="20">
        <v>837</v>
      </c>
      <c r="AL12" s="20">
        <v>837</v>
      </c>
      <c r="AM12" s="20">
        <v>753</v>
      </c>
      <c r="AN12" s="20">
        <v>248</v>
      </c>
      <c r="AO12" s="20">
        <v>1273</v>
      </c>
      <c r="AP12" s="20">
        <v>416</v>
      </c>
      <c r="AQ12" s="20">
        <v>905</v>
      </c>
      <c r="AR12" s="20">
        <v>1310</v>
      </c>
      <c r="AS12" s="20">
        <v>637</v>
      </c>
      <c r="AT12" s="20">
        <v>454</v>
      </c>
      <c r="AU12" s="20">
        <v>549</v>
      </c>
      <c r="AV12" s="20">
        <v>772</v>
      </c>
      <c r="AW12" s="20">
        <v>775</v>
      </c>
      <c r="AX12" s="27">
        <f t="shared" si="0"/>
        <v>34066</v>
      </c>
      <c r="AY12" s="23"/>
    </row>
    <row r="13" spans="1:51" ht="15.75" customHeight="1">
      <c r="A13" s="24">
        <v>9</v>
      </c>
      <c r="B13" s="25" t="s">
        <v>69</v>
      </c>
      <c r="C13" s="19" t="s">
        <v>59</v>
      </c>
      <c r="D13" s="19" t="s">
        <v>60</v>
      </c>
      <c r="E13" s="20">
        <v>72</v>
      </c>
      <c r="F13" s="20">
        <v>157</v>
      </c>
      <c r="G13" s="20">
        <v>141</v>
      </c>
      <c r="H13" s="28">
        <v>39</v>
      </c>
      <c r="I13" s="20">
        <v>86</v>
      </c>
      <c r="J13" s="20">
        <v>80</v>
      </c>
      <c r="K13" s="20">
        <v>141</v>
      </c>
      <c r="L13" s="20">
        <v>223</v>
      </c>
      <c r="M13" s="28">
        <v>34</v>
      </c>
      <c r="N13" s="20">
        <v>114</v>
      </c>
      <c r="O13" s="28">
        <v>36</v>
      </c>
      <c r="P13" s="20">
        <v>112</v>
      </c>
      <c r="Q13" s="20">
        <v>90</v>
      </c>
      <c r="R13" s="20">
        <v>64</v>
      </c>
      <c r="S13" s="21">
        <v>116</v>
      </c>
      <c r="T13" s="20">
        <v>92</v>
      </c>
      <c r="U13" s="28">
        <v>131</v>
      </c>
      <c r="V13" s="20">
        <v>78</v>
      </c>
      <c r="W13" s="20">
        <v>33</v>
      </c>
      <c r="X13" s="20">
        <v>41</v>
      </c>
      <c r="Y13" s="20">
        <v>45</v>
      </c>
      <c r="Z13" s="20">
        <v>45</v>
      </c>
      <c r="AA13" s="20">
        <v>60</v>
      </c>
      <c r="AB13" s="20">
        <v>136</v>
      </c>
      <c r="AC13" s="20">
        <v>163</v>
      </c>
      <c r="AD13" s="20">
        <v>65</v>
      </c>
      <c r="AE13" s="20">
        <v>104</v>
      </c>
      <c r="AF13" s="20">
        <v>501</v>
      </c>
      <c r="AG13" s="20">
        <v>501</v>
      </c>
      <c r="AH13" s="20">
        <v>65</v>
      </c>
      <c r="AI13" s="20">
        <v>65</v>
      </c>
      <c r="AJ13" s="21">
        <v>21</v>
      </c>
      <c r="AK13" s="20">
        <v>100</v>
      </c>
      <c r="AL13" s="20">
        <v>100</v>
      </c>
      <c r="AM13" s="20">
        <v>59</v>
      </c>
      <c r="AN13" s="20">
        <v>84</v>
      </c>
      <c r="AO13" s="20">
        <v>78</v>
      </c>
      <c r="AP13" s="20">
        <v>40</v>
      </c>
      <c r="AQ13" s="20">
        <v>192</v>
      </c>
      <c r="AR13" s="20">
        <v>69</v>
      </c>
      <c r="AS13" s="20">
        <v>86</v>
      </c>
      <c r="AT13" s="20">
        <v>154</v>
      </c>
      <c r="AU13" s="20">
        <v>118</v>
      </c>
      <c r="AV13" s="20">
        <v>50</v>
      </c>
      <c r="AW13" s="20">
        <v>18</v>
      </c>
      <c r="AX13" s="27">
        <f t="shared" si="0"/>
        <v>4799</v>
      </c>
      <c r="AY13" s="23"/>
    </row>
    <row r="14" spans="1:51" ht="15.75" customHeight="1">
      <c r="A14" s="24">
        <v>10</v>
      </c>
      <c r="B14" s="25" t="s">
        <v>70</v>
      </c>
      <c r="C14" s="19" t="s">
        <v>59</v>
      </c>
      <c r="D14" s="19" t="s">
        <v>60</v>
      </c>
      <c r="E14" s="20">
        <v>72</v>
      </c>
      <c r="F14" s="20">
        <v>36</v>
      </c>
      <c r="G14" s="20">
        <v>26</v>
      </c>
      <c r="H14" s="28">
        <v>40</v>
      </c>
      <c r="I14" s="20">
        <v>64</v>
      </c>
      <c r="J14" s="20">
        <v>19</v>
      </c>
      <c r="K14" s="20">
        <v>26</v>
      </c>
      <c r="L14" s="20">
        <v>62</v>
      </c>
      <c r="M14" s="28">
        <v>28</v>
      </c>
      <c r="N14" s="20">
        <v>47</v>
      </c>
      <c r="O14" s="28">
        <v>22</v>
      </c>
      <c r="P14" s="20">
        <v>68</v>
      </c>
      <c r="Q14" s="20">
        <v>34</v>
      </c>
      <c r="R14" s="20">
        <v>61</v>
      </c>
      <c r="S14" s="21">
        <v>39</v>
      </c>
      <c r="T14" s="20">
        <v>23</v>
      </c>
      <c r="U14" s="28">
        <v>34</v>
      </c>
      <c r="V14" s="20">
        <v>33</v>
      </c>
      <c r="W14" s="20">
        <v>23</v>
      </c>
      <c r="X14" s="20">
        <v>34</v>
      </c>
      <c r="Y14" s="20">
        <v>29</v>
      </c>
      <c r="Z14" s="20">
        <v>65</v>
      </c>
      <c r="AA14" s="20">
        <v>42</v>
      </c>
      <c r="AB14" s="20">
        <v>96</v>
      </c>
      <c r="AC14" s="20">
        <v>57</v>
      </c>
      <c r="AD14" s="20">
        <v>18</v>
      </c>
      <c r="AE14" s="20">
        <v>57</v>
      </c>
      <c r="AF14" s="20">
        <v>164</v>
      </c>
      <c r="AG14" s="20">
        <v>164</v>
      </c>
      <c r="AH14" s="20">
        <v>18</v>
      </c>
      <c r="AI14" s="20">
        <v>18</v>
      </c>
      <c r="AJ14" s="21">
        <v>14</v>
      </c>
      <c r="AK14" s="20">
        <v>47</v>
      </c>
      <c r="AL14" s="20">
        <v>47</v>
      </c>
      <c r="AM14" s="20">
        <v>47</v>
      </c>
      <c r="AN14" s="20">
        <v>15</v>
      </c>
      <c r="AO14" s="20">
        <v>76</v>
      </c>
      <c r="AP14" s="20">
        <v>18</v>
      </c>
      <c r="AQ14" s="20">
        <v>70</v>
      </c>
      <c r="AR14" s="20">
        <v>66</v>
      </c>
      <c r="AS14" s="20">
        <v>29</v>
      </c>
      <c r="AT14" s="20">
        <v>45</v>
      </c>
      <c r="AU14" s="20">
        <v>55</v>
      </c>
      <c r="AV14" s="20">
        <v>45</v>
      </c>
      <c r="AW14" s="20">
        <v>35</v>
      </c>
      <c r="AX14" s="27">
        <f t="shared" si="0"/>
        <v>2128</v>
      </c>
      <c r="AY14" s="23"/>
    </row>
    <row r="15" spans="1:51" ht="15.75" customHeight="1">
      <c r="A15" s="24">
        <v>11</v>
      </c>
      <c r="B15" s="25" t="s">
        <v>71</v>
      </c>
      <c r="C15" s="19" t="s">
        <v>59</v>
      </c>
      <c r="D15" s="19" t="s">
        <v>60</v>
      </c>
      <c r="E15" s="20">
        <v>72</v>
      </c>
      <c r="F15" s="20">
        <v>121</v>
      </c>
      <c r="G15" s="20">
        <v>107</v>
      </c>
      <c r="H15" s="29">
        <v>39</v>
      </c>
      <c r="I15" s="20">
        <v>79</v>
      </c>
      <c r="J15" s="20">
        <v>62</v>
      </c>
      <c r="K15" s="20">
        <v>107</v>
      </c>
      <c r="L15" s="20">
        <v>175</v>
      </c>
      <c r="M15" s="28">
        <v>32</v>
      </c>
      <c r="N15" s="28">
        <v>94</v>
      </c>
      <c r="O15" s="28">
        <v>32</v>
      </c>
      <c r="P15" s="20">
        <v>99</v>
      </c>
      <c r="Q15" s="20">
        <v>73</v>
      </c>
      <c r="R15" s="20">
        <v>63</v>
      </c>
      <c r="S15" s="21">
        <v>93</v>
      </c>
      <c r="T15" s="20">
        <v>71</v>
      </c>
      <c r="U15" s="28">
        <v>102</v>
      </c>
      <c r="V15" s="20">
        <v>65</v>
      </c>
      <c r="W15" s="20">
        <v>30</v>
      </c>
      <c r="X15" s="20">
        <v>39</v>
      </c>
      <c r="Y15" s="20">
        <v>40</v>
      </c>
      <c r="Z15" s="20">
        <v>51</v>
      </c>
      <c r="AA15" s="20">
        <v>55</v>
      </c>
      <c r="AB15" s="20">
        <v>124</v>
      </c>
      <c r="AC15" s="20">
        <v>131</v>
      </c>
      <c r="AD15" s="20">
        <v>51</v>
      </c>
      <c r="AE15" s="20">
        <v>90</v>
      </c>
      <c r="AF15" s="20">
        <v>400</v>
      </c>
      <c r="AG15" s="20">
        <v>400</v>
      </c>
      <c r="AH15" s="20">
        <v>51</v>
      </c>
      <c r="AI15" s="20">
        <v>51</v>
      </c>
      <c r="AJ15" s="21">
        <v>19</v>
      </c>
      <c r="AK15" s="20">
        <v>84</v>
      </c>
      <c r="AL15" s="20">
        <v>84</v>
      </c>
      <c r="AM15" s="20">
        <v>55</v>
      </c>
      <c r="AN15" s="20">
        <v>63</v>
      </c>
      <c r="AO15" s="20">
        <v>77.400000000000006</v>
      </c>
      <c r="AP15" s="20">
        <v>33</v>
      </c>
      <c r="AQ15" s="20">
        <v>155</v>
      </c>
      <c r="AR15" s="20">
        <v>68</v>
      </c>
      <c r="AS15" s="20">
        <v>69</v>
      </c>
      <c r="AT15" s="20">
        <v>121</v>
      </c>
      <c r="AU15" s="20">
        <v>99</v>
      </c>
      <c r="AV15" s="20">
        <v>49</v>
      </c>
      <c r="AW15" s="20">
        <v>23.1</v>
      </c>
      <c r="AX15" s="27">
        <f t="shared" si="0"/>
        <v>3998.5</v>
      </c>
      <c r="AY15" s="23"/>
    </row>
    <row r="16" spans="1:51" ht="15.75" customHeight="1">
      <c r="A16" s="24">
        <v>12</v>
      </c>
      <c r="B16" s="30" t="s">
        <v>72</v>
      </c>
      <c r="C16" s="31" t="s">
        <v>73</v>
      </c>
      <c r="D16" s="19" t="s">
        <v>60</v>
      </c>
      <c r="E16" s="32">
        <v>7.0000000000000007E-2</v>
      </c>
      <c r="F16" s="32">
        <v>0.24</v>
      </c>
      <c r="G16" s="32">
        <v>0.27</v>
      </c>
      <c r="H16" s="32">
        <v>0.06</v>
      </c>
      <c r="I16" s="32">
        <v>0.1</v>
      </c>
      <c r="J16" s="32">
        <v>0.15</v>
      </c>
      <c r="K16" s="32">
        <v>0.27</v>
      </c>
      <c r="L16" s="32">
        <v>0.16</v>
      </c>
      <c r="M16" s="33">
        <v>7.9299999999999995E-2</v>
      </c>
      <c r="N16" s="32">
        <v>0.12</v>
      </c>
      <c r="O16" s="32">
        <v>0.1</v>
      </c>
      <c r="P16" s="32">
        <v>7.0000000000000007E-2</v>
      </c>
      <c r="Q16" s="32">
        <v>0.1249</v>
      </c>
      <c r="R16" s="32">
        <v>7.0000000000000007E-2</v>
      </c>
      <c r="S16" s="34">
        <v>0.1391</v>
      </c>
      <c r="T16" s="32">
        <v>0.14000000000000001</v>
      </c>
      <c r="U16" s="32">
        <v>0.19</v>
      </c>
      <c r="V16" s="32">
        <v>0.11</v>
      </c>
      <c r="W16" s="32">
        <v>7.8899999999999998E-2</v>
      </c>
      <c r="X16" s="32">
        <v>0.09</v>
      </c>
      <c r="Y16" s="32">
        <v>0.09</v>
      </c>
      <c r="Z16" s="32">
        <v>7.0000000000000007E-2</v>
      </c>
      <c r="AA16" s="32">
        <v>0.08</v>
      </c>
      <c r="AB16" s="32">
        <v>0.1</v>
      </c>
      <c r="AC16" s="32">
        <v>0.1</v>
      </c>
      <c r="AD16" s="32">
        <v>0.19</v>
      </c>
      <c r="AE16" s="32">
        <v>0.11</v>
      </c>
      <c r="AF16" s="32">
        <v>0.16</v>
      </c>
      <c r="AG16" s="32">
        <v>0.16</v>
      </c>
      <c r="AH16" s="32">
        <v>0.19</v>
      </c>
      <c r="AI16" s="32">
        <v>0.19</v>
      </c>
      <c r="AJ16" s="34">
        <v>0.03</v>
      </c>
      <c r="AK16" s="32">
        <v>0.1</v>
      </c>
      <c r="AL16" s="32">
        <v>0.1</v>
      </c>
      <c r="AM16" s="32">
        <v>7.3599999999999999E-2</v>
      </c>
      <c r="AN16" s="32">
        <v>0.25519999999999998</v>
      </c>
      <c r="AO16" s="33">
        <v>6.0801256870000001E-2</v>
      </c>
      <c r="AP16" s="32">
        <v>0.08</v>
      </c>
      <c r="AQ16" s="32">
        <v>0.17</v>
      </c>
      <c r="AR16" s="32">
        <v>5.1999999999999998E-2</v>
      </c>
      <c r="AS16" s="32">
        <v>0.1082</v>
      </c>
      <c r="AT16" s="32">
        <v>0.27</v>
      </c>
      <c r="AU16" s="32">
        <v>0.05</v>
      </c>
      <c r="AV16" s="32">
        <v>0.06</v>
      </c>
      <c r="AW16" s="32">
        <v>2.98E-2</v>
      </c>
      <c r="AX16" s="35">
        <f>AVERAGE(E16:AW16)</f>
        <v>0.12248447237488883</v>
      </c>
      <c r="AY16" s="36"/>
    </row>
    <row r="17" spans="1:51" ht="20.25" customHeight="1">
      <c r="A17" s="24">
        <v>13</v>
      </c>
      <c r="B17" s="25" t="s">
        <v>74</v>
      </c>
      <c r="C17" s="19" t="s">
        <v>75</v>
      </c>
      <c r="D17" s="19" t="s">
        <v>60</v>
      </c>
      <c r="E17" s="20">
        <v>1572</v>
      </c>
      <c r="F17" s="20">
        <v>1098</v>
      </c>
      <c r="G17" s="20">
        <v>1008</v>
      </c>
      <c r="H17" s="28">
        <v>1047</v>
      </c>
      <c r="I17" s="20">
        <v>1368</v>
      </c>
      <c r="J17" s="20">
        <v>856</v>
      </c>
      <c r="K17" s="20">
        <v>1008</v>
      </c>
      <c r="L17" s="20">
        <v>2585</v>
      </c>
      <c r="M17" s="28">
        <v>924</v>
      </c>
      <c r="N17" s="20">
        <v>1081</v>
      </c>
      <c r="O17" s="28">
        <v>795</v>
      </c>
      <c r="P17" s="20">
        <v>2879</v>
      </c>
      <c r="Q17" s="20">
        <v>1082</v>
      </c>
      <c r="R17" s="20">
        <v>1254</v>
      </c>
      <c r="S17" s="21">
        <v>1737</v>
      </c>
      <c r="T17" s="20">
        <v>1134</v>
      </c>
      <c r="U17" s="28">
        <v>980</v>
      </c>
      <c r="V17" s="20">
        <v>1322</v>
      </c>
      <c r="W17" s="20">
        <v>697</v>
      </c>
      <c r="X17" s="20">
        <v>493</v>
      </c>
      <c r="Y17" s="20">
        <v>730</v>
      </c>
      <c r="Z17" s="20">
        <v>1006</v>
      </c>
      <c r="AA17" s="20">
        <v>1401</v>
      </c>
      <c r="AB17" s="20">
        <v>2154</v>
      </c>
      <c r="AC17" s="20">
        <v>2472</v>
      </c>
      <c r="AD17" s="20">
        <v>595</v>
      </c>
      <c r="AE17" s="20">
        <v>880</v>
      </c>
      <c r="AF17" s="20">
        <v>2208</v>
      </c>
      <c r="AG17" s="20">
        <v>306</v>
      </c>
      <c r="AH17" s="20">
        <v>767</v>
      </c>
      <c r="AI17" s="20">
        <v>606</v>
      </c>
      <c r="AJ17" s="21">
        <v>644</v>
      </c>
      <c r="AK17" s="20">
        <v>744</v>
      </c>
      <c r="AL17" s="20">
        <v>1066</v>
      </c>
      <c r="AM17" s="20">
        <v>1046</v>
      </c>
      <c r="AN17" s="20">
        <v>594</v>
      </c>
      <c r="AO17" s="20">
        <v>1203</v>
      </c>
      <c r="AP17" s="20">
        <v>982</v>
      </c>
      <c r="AQ17" s="20">
        <v>1835</v>
      </c>
      <c r="AR17" s="20">
        <v>2741</v>
      </c>
      <c r="AS17" s="20">
        <v>1152</v>
      </c>
      <c r="AT17" s="20">
        <v>805</v>
      </c>
      <c r="AU17" s="20">
        <v>844</v>
      </c>
      <c r="AV17" s="20">
        <v>2029</v>
      </c>
      <c r="AW17" s="20">
        <v>732</v>
      </c>
      <c r="AX17" s="27">
        <f t="shared" ref="AX17:AX22" si="1">SUM(E17:AW17)</f>
        <v>54462</v>
      </c>
      <c r="AY17" s="23"/>
    </row>
    <row r="18" spans="1:51" ht="21.75" customHeight="1">
      <c r="A18" s="24">
        <v>14</v>
      </c>
      <c r="B18" s="25" t="s">
        <v>76</v>
      </c>
      <c r="C18" s="19" t="s">
        <v>75</v>
      </c>
      <c r="D18" s="19" t="s">
        <v>60</v>
      </c>
      <c r="E18" s="20">
        <v>1409</v>
      </c>
      <c r="F18" s="20">
        <v>832</v>
      </c>
      <c r="G18" s="20">
        <v>945</v>
      </c>
      <c r="H18" s="28">
        <v>812</v>
      </c>
      <c r="I18" s="20">
        <v>1072</v>
      </c>
      <c r="J18" s="20">
        <v>713</v>
      </c>
      <c r="K18" s="20">
        <v>945</v>
      </c>
      <c r="L18" s="20">
        <v>2284</v>
      </c>
      <c r="M18" s="28">
        <v>783</v>
      </c>
      <c r="N18" s="20">
        <v>904</v>
      </c>
      <c r="O18" s="28">
        <v>730</v>
      </c>
      <c r="P18" s="20">
        <v>2387</v>
      </c>
      <c r="Q18" s="20">
        <v>790</v>
      </c>
      <c r="R18" s="20">
        <v>915</v>
      </c>
      <c r="S18" s="21">
        <v>1563</v>
      </c>
      <c r="T18" s="20">
        <v>918</v>
      </c>
      <c r="U18" s="28">
        <v>757</v>
      </c>
      <c r="V18" s="20">
        <v>1019</v>
      </c>
      <c r="W18" s="20">
        <v>529</v>
      </c>
      <c r="X18" s="20">
        <v>411</v>
      </c>
      <c r="Y18" s="20">
        <v>564</v>
      </c>
      <c r="Z18" s="20">
        <v>947</v>
      </c>
      <c r="AA18" s="20">
        <v>1123</v>
      </c>
      <c r="AB18" s="20">
        <v>1711</v>
      </c>
      <c r="AC18" s="20">
        <v>2065</v>
      </c>
      <c r="AD18" s="20">
        <v>429</v>
      </c>
      <c r="AE18" s="20">
        <v>654</v>
      </c>
      <c r="AF18" s="20">
        <v>2014</v>
      </c>
      <c r="AG18" s="20">
        <v>211</v>
      </c>
      <c r="AH18" s="20">
        <v>659</v>
      </c>
      <c r="AI18" s="20">
        <v>474</v>
      </c>
      <c r="AJ18" s="21">
        <v>534</v>
      </c>
      <c r="AK18" s="20">
        <v>554</v>
      </c>
      <c r="AL18" s="20">
        <v>878</v>
      </c>
      <c r="AM18" s="20">
        <v>903</v>
      </c>
      <c r="AN18" s="20">
        <v>530</v>
      </c>
      <c r="AO18" s="20">
        <v>804</v>
      </c>
      <c r="AP18" s="20">
        <v>664</v>
      </c>
      <c r="AQ18" s="20">
        <v>1575</v>
      </c>
      <c r="AR18" s="20">
        <v>2317</v>
      </c>
      <c r="AS18" s="20">
        <v>833</v>
      </c>
      <c r="AT18" s="20">
        <v>440</v>
      </c>
      <c r="AU18" s="20">
        <v>698</v>
      </c>
      <c r="AV18" s="20">
        <v>1882</v>
      </c>
      <c r="AW18" s="20">
        <v>601</v>
      </c>
      <c r="AX18" s="27">
        <f t="shared" si="1"/>
        <v>44782</v>
      </c>
      <c r="AY18" s="23"/>
    </row>
    <row r="19" spans="1:51" ht="15.75" customHeight="1">
      <c r="A19" s="24">
        <v>15</v>
      </c>
      <c r="B19" s="25" t="s">
        <v>77</v>
      </c>
      <c r="C19" s="19" t="s">
        <v>59</v>
      </c>
      <c r="D19" s="19" t="s">
        <v>78</v>
      </c>
      <c r="E19" s="20">
        <v>719.572</v>
      </c>
      <c r="F19" s="20">
        <v>48</v>
      </c>
      <c r="G19" s="20">
        <v>78</v>
      </c>
      <c r="H19" s="20">
        <v>161</v>
      </c>
      <c r="I19" s="20">
        <v>212</v>
      </c>
      <c r="J19" s="20">
        <v>159</v>
      </c>
      <c r="K19" s="20">
        <v>69</v>
      </c>
      <c r="L19" s="20">
        <v>92</v>
      </c>
      <c r="M19" s="20">
        <v>0</v>
      </c>
      <c r="N19" s="20">
        <v>163</v>
      </c>
      <c r="O19" s="20">
        <v>18</v>
      </c>
      <c r="P19" s="20">
        <v>219</v>
      </c>
      <c r="Q19" s="20">
        <v>142</v>
      </c>
      <c r="R19" s="20">
        <v>359</v>
      </c>
      <c r="S19" s="21">
        <v>140</v>
      </c>
      <c r="T19" s="20">
        <v>279</v>
      </c>
      <c r="U19" s="20">
        <v>175</v>
      </c>
      <c r="V19" s="20">
        <v>88</v>
      </c>
      <c r="W19" s="20">
        <v>165</v>
      </c>
      <c r="X19" s="20">
        <v>100</v>
      </c>
      <c r="Y19" s="20">
        <v>293</v>
      </c>
      <c r="Z19" s="20">
        <v>60</v>
      </c>
      <c r="AA19" s="20">
        <v>259</v>
      </c>
      <c r="AB19" s="20">
        <v>324</v>
      </c>
      <c r="AC19" s="20">
        <v>223</v>
      </c>
      <c r="AD19" s="20">
        <v>60</v>
      </c>
      <c r="AE19" s="20">
        <v>102</v>
      </c>
      <c r="AF19" s="20">
        <v>276</v>
      </c>
      <c r="AG19" s="20">
        <v>49</v>
      </c>
      <c r="AH19" s="20">
        <v>0</v>
      </c>
      <c r="AI19" s="20">
        <v>74</v>
      </c>
      <c r="AJ19" s="21">
        <v>65</v>
      </c>
      <c r="AK19" s="20">
        <v>461</v>
      </c>
      <c r="AL19" s="20">
        <v>66</v>
      </c>
      <c r="AM19" s="20">
        <v>68</v>
      </c>
      <c r="AN19" s="20">
        <v>0</v>
      </c>
      <c r="AO19" s="20">
        <v>6887</v>
      </c>
      <c r="AP19" s="20">
        <v>67</v>
      </c>
      <c r="AQ19" s="20">
        <v>6835</v>
      </c>
      <c r="AR19" s="20">
        <v>0</v>
      </c>
      <c r="AS19" s="20">
        <v>0</v>
      </c>
      <c r="AT19" s="20">
        <v>463</v>
      </c>
      <c r="AU19" s="20">
        <v>718</v>
      </c>
      <c r="AV19" s="20">
        <v>0</v>
      </c>
      <c r="AW19" s="20">
        <v>344</v>
      </c>
      <c r="AX19" s="27">
        <f t="shared" si="1"/>
        <v>21080.572</v>
      </c>
      <c r="AY19" s="23"/>
    </row>
    <row r="20" spans="1:51" ht="15.75" customHeight="1">
      <c r="A20" s="24">
        <v>16</v>
      </c>
      <c r="B20" s="25" t="s">
        <v>79</v>
      </c>
      <c r="C20" s="19" t="s">
        <v>59</v>
      </c>
      <c r="D20" s="19" t="s">
        <v>78</v>
      </c>
      <c r="E20" s="20">
        <v>6020</v>
      </c>
      <c r="F20" s="20">
        <v>0</v>
      </c>
      <c r="G20" s="20">
        <v>0</v>
      </c>
      <c r="H20" s="20">
        <v>330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499</v>
      </c>
      <c r="S20" s="21">
        <v>180</v>
      </c>
      <c r="T20" s="20">
        <v>831</v>
      </c>
      <c r="U20" s="20">
        <v>0</v>
      </c>
      <c r="V20" s="20">
        <v>0</v>
      </c>
      <c r="W20" s="20">
        <v>0</v>
      </c>
      <c r="X20" s="20">
        <v>0</v>
      </c>
      <c r="Y20" s="20">
        <v>392</v>
      </c>
      <c r="Z20" s="20">
        <v>0</v>
      </c>
      <c r="AA20" s="20">
        <v>658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1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325</v>
      </c>
      <c r="AU20" s="20">
        <v>0</v>
      </c>
      <c r="AV20" s="20">
        <v>0</v>
      </c>
      <c r="AW20" s="20">
        <v>0</v>
      </c>
      <c r="AX20" s="27">
        <f t="shared" si="1"/>
        <v>9235</v>
      </c>
      <c r="AY20" s="23"/>
    </row>
    <row r="21" spans="1:51" ht="15.75" customHeight="1">
      <c r="A21" s="24">
        <v>17</v>
      </c>
      <c r="B21" s="25" t="s">
        <v>80</v>
      </c>
      <c r="C21" s="19" t="s">
        <v>59</v>
      </c>
      <c r="D21" s="19" t="s">
        <v>78</v>
      </c>
      <c r="E21" s="20">
        <v>1204</v>
      </c>
      <c r="F21" s="20">
        <v>576</v>
      </c>
      <c r="G21" s="20">
        <v>74</v>
      </c>
      <c r="H21" s="20">
        <v>217</v>
      </c>
      <c r="I21" s="20">
        <v>129</v>
      </c>
      <c r="J21" s="20">
        <v>395</v>
      </c>
      <c r="K21" s="20">
        <v>208</v>
      </c>
      <c r="L21" s="20">
        <v>164</v>
      </c>
      <c r="M21" s="20">
        <v>91</v>
      </c>
      <c r="N21" s="20">
        <v>143</v>
      </c>
      <c r="O21" s="20">
        <v>45</v>
      </c>
      <c r="P21" s="20">
        <v>821</v>
      </c>
      <c r="Q21" s="20">
        <v>145</v>
      </c>
      <c r="R21" s="20">
        <v>372</v>
      </c>
      <c r="S21" s="21">
        <v>119</v>
      </c>
      <c r="T21" s="20">
        <v>266</v>
      </c>
      <c r="U21" s="20">
        <v>200</v>
      </c>
      <c r="V21" s="20">
        <v>114</v>
      </c>
      <c r="W21" s="20">
        <v>234</v>
      </c>
      <c r="X21" s="20">
        <v>308</v>
      </c>
      <c r="Y21" s="20">
        <v>243</v>
      </c>
      <c r="Z21" s="20">
        <v>36</v>
      </c>
      <c r="AA21" s="20">
        <v>300</v>
      </c>
      <c r="AB21" s="20">
        <v>1309</v>
      </c>
      <c r="AC21" s="20">
        <v>826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1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7">
        <f t="shared" si="1"/>
        <v>8539</v>
      </c>
      <c r="AY21" s="23"/>
    </row>
    <row r="22" spans="1:51" ht="15.75" customHeight="1">
      <c r="A22" s="24">
        <v>18</v>
      </c>
      <c r="B22" s="37" t="s">
        <v>81</v>
      </c>
      <c r="C22" s="38" t="s">
        <v>82</v>
      </c>
      <c r="D22" s="19" t="s">
        <v>83</v>
      </c>
      <c r="E22" s="39">
        <v>7.41</v>
      </c>
      <c r="F22" s="39">
        <v>3.6</v>
      </c>
      <c r="G22" s="39">
        <v>2.7</v>
      </c>
      <c r="H22" s="39">
        <v>5.13</v>
      </c>
      <c r="I22" s="39">
        <v>5.65</v>
      </c>
      <c r="J22" s="39">
        <v>3.1006749999999998</v>
      </c>
      <c r="K22" s="39">
        <v>2.8</v>
      </c>
      <c r="L22" s="39">
        <v>8.68</v>
      </c>
      <c r="M22" s="39">
        <v>2.79</v>
      </c>
      <c r="N22" s="39">
        <v>5.63</v>
      </c>
      <c r="O22" s="39">
        <v>2.41</v>
      </c>
      <c r="P22" s="39">
        <v>10.38</v>
      </c>
      <c r="Q22" s="39">
        <v>5.13</v>
      </c>
      <c r="R22" s="39">
        <v>6.8</v>
      </c>
      <c r="S22" s="40">
        <v>5.2</v>
      </c>
      <c r="T22" s="39">
        <v>3.97</v>
      </c>
      <c r="U22" s="39">
        <v>3.8544</v>
      </c>
      <c r="V22" s="39">
        <v>4.46</v>
      </c>
      <c r="W22" s="39">
        <v>2.8</v>
      </c>
      <c r="X22" s="39">
        <v>3.34</v>
      </c>
      <c r="Y22" s="39">
        <v>3.2</v>
      </c>
      <c r="Z22" s="39">
        <v>5.14</v>
      </c>
      <c r="AA22" s="39">
        <v>4.79</v>
      </c>
      <c r="AB22" s="39">
        <v>9.61</v>
      </c>
      <c r="AC22" s="39">
        <v>8.7799999999999994</v>
      </c>
      <c r="AD22" s="39">
        <v>2.4900000000000002</v>
      </c>
      <c r="AE22" s="39">
        <v>3.4</v>
      </c>
      <c r="AF22" s="39">
        <v>14.107250000000001</v>
      </c>
      <c r="AG22" s="39">
        <v>1.728275</v>
      </c>
      <c r="AH22" s="39">
        <v>2.58</v>
      </c>
      <c r="AI22" s="39">
        <v>2.5714250000000001</v>
      </c>
      <c r="AJ22" s="40">
        <v>2.62</v>
      </c>
      <c r="AK22" s="39">
        <v>2.69</v>
      </c>
      <c r="AL22" s="39">
        <v>2.79</v>
      </c>
      <c r="AM22" s="39">
        <v>5.24</v>
      </c>
      <c r="AN22" s="39">
        <v>1.84</v>
      </c>
      <c r="AO22" s="39">
        <v>9.23</v>
      </c>
      <c r="AP22" s="39">
        <v>1.84</v>
      </c>
      <c r="AQ22" s="39">
        <v>6.49</v>
      </c>
      <c r="AR22" s="39">
        <v>10.47</v>
      </c>
      <c r="AS22" s="39">
        <v>5.18</v>
      </c>
      <c r="AT22" s="39">
        <v>3.27</v>
      </c>
      <c r="AU22" s="39">
        <v>3.95</v>
      </c>
      <c r="AV22" s="39">
        <v>6.31</v>
      </c>
      <c r="AW22" s="39">
        <v>2.4</v>
      </c>
      <c r="AX22" s="27">
        <f t="shared" si="1"/>
        <v>218.55202500000004</v>
      </c>
      <c r="AY22" s="41"/>
    </row>
    <row r="23" spans="1:51" ht="15.75" customHeight="1">
      <c r="A23" s="42"/>
      <c r="B23" s="43" t="s">
        <v>84</v>
      </c>
      <c r="C23" s="19"/>
      <c r="D23" s="19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15"/>
      <c r="AY23" s="23"/>
    </row>
    <row r="24" spans="1:51" ht="15.75" customHeight="1">
      <c r="A24" s="42">
        <v>1</v>
      </c>
      <c r="B24" s="44" t="s">
        <v>85</v>
      </c>
      <c r="C24" s="19" t="s">
        <v>86</v>
      </c>
      <c r="D24" s="19" t="s">
        <v>87</v>
      </c>
      <c r="E24" s="20">
        <v>1047</v>
      </c>
      <c r="F24" s="20">
        <v>1047</v>
      </c>
      <c r="G24" s="20">
        <v>1047</v>
      </c>
      <c r="H24" s="20">
        <v>1047</v>
      </c>
      <c r="I24" s="20">
        <v>1047</v>
      </c>
      <c r="J24" s="20">
        <v>1047</v>
      </c>
      <c r="K24" s="20">
        <v>1047</v>
      </c>
      <c r="L24" s="20">
        <v>1047</v>
      </c>
      <c r="M24" s="20">
        <v>1047</v>
      </c>
      <c r="N24" s="20">
        <v>1047</v>
      </c>
      <c r="O24" s="20">
        <v>1047</v>
      </c>
      <c r="P24" s="20">
        <v>1047</v>
      </c>
      <c r="Q24" s="20">
        <v>1047</v>
      </c>
      <c r="R24" s="20">
        <v>1047</v>
      </c>
      <c r="S24" s="21">
        <v>1047</v>
      </c>
      <c r="T24" s="20">
        <v>1047</v>
      </c>
      <c r="U24" s="20">
        <v>1047</v>
      </c>
      <c r="V24" s="20">
        <v>1047</v>
      </c>
      <c r="W24" s="20">
        <v>1047</v>
      </c>
      <c r="X24" s="20">
        <v>1047</v>
      </c>
      <c r="Y24" s="20">
        <v>1047</v>
      </c>
      <c r="Z24" s="20">
        <v>1047</v>
      </c>
      <c r="AA24" s="20">
        <v>1047</v>
      </c>
      <c r="AB24" s="20">
        <v>1047</v>
      </c>
      <c r="AC24" s="20">
        <v>1047</v>
      </c>
      <c r="AD24" s="20">
        <v>1047</v>
      </c>
      <c r="AE24" s="20">
        <v>1047</v>
      </c>
      <c r="AF24" s="20">
        <v>1047</v>
      </c>
      <c r="AG24" s="20">
        <v>1047</v>
      </c>
      <c r="AH24" s="20">
        <v>1047</v>
      </c>
      <c r="AI24" s="20">
        <v>1047</v>
      </c>
      <c r="AJ24" s="21">
        <v>1047</v>
      </c>
      <c r="AK24" s="20">
        <v>1047</v>
      </c>
      <c r="AL24" s="20">
        <v>1047</v>
      </c>
      <c r="AM24" s="20">
        <v>1047</v>
      </c>
      <c r="AN24" s="20">
        <v>1047</v>
      </c>
      <c r="AO24" s="20">
        <v>1047</v>
      </c>
      <c r="AP24" s="20">
        <v>1047</v>
      </c>
      <c r="AQ24" s="20">
        <v>1047</v>
      </c>
      <c r="AR24" s="20">
        <v>1047</v>
      </c>
      <c r="AS24" s="20">
        <v>1047</v>
      </c>
      <c r="AT24" s="20">
        <v>1047</v>
      </c>
      <c r="AU24" s="20">
        <v>1047</v>
      </c>
      <c r="AV24" s="20">
        <v>1047</v>
      </c>
      <c r="AW24" s="20">
        <v>1047</v>
      </c>
      <c r="AX24" s="15">
        <v>1047</v>
      </c>
      <c r="AY24" s="23"/>
    </row>
    <row r="25" spans="1:51" ht="15.75" customHeight="1">
      <c r="A25" s="42">
        <v>2</v>
      </c>
      <c r="B25" s="44" t="s">
        <v>88</v>
      </c>
      <c r="C25" s="19" t="s">
        <v>89</v>
      </c>
      <c r="D25" s="19" t="s">
        <v>90</v>
      </c>
      <c r="E25" s="20" t="s">
        <v>91</v>
      </c>
      <c r="F25" s="20" t="s">
        <v>91</v>
      </c>
      <c r="G25" s="20" t="s">
        <v>91</v>
      </c>
      <c r="H25" s="20" t="s">
        <v>91</v>
      </c>
      <c r="I25" s="20" t="s">
        <v>91</v>
      </c>
      <c r="J25" s="20" t="s">
        <v>91</v>
      </c>
      <c r="K25" s="20" t="s">
        <v>91</v>
      </c>
      <c r="L25" s="20" t="s">
        <v>91</v>
      </c>
      <c r="M25" s="20" t="s">
        <v>91</v>
      </c>
      <c r="N25" s="20" t="s">
        <v>91</v>
      </c>
      <c r="O25" s="20" t="s">
        <v>91</v>
      </c>
      <c r="P25" s="20" t="s">
        <v>91</v>
      </c>
      <c r="Q25" s="20" t="s">
        <v>91</v>
      </c>
      <c r="R25" s="20" t="s">
        <v>91</v>
      </c>
      <c r="S25" s="21" t="s">
        <v>91</v>
      </c>
      <c r="T25" s="20" t="s">
        <v>91</v>
      </c>
      <c r="U25" s="20" t="s">
        <v>91</v>
      </c>
      <c r="V25" s="20" t="s">
        <v>91</v>
      </c>
      <c r="W25" s="20" t="s">
        <v>91</v>
      </c>
      <c r="X25" s="20" t="s">
        <v>91</v>
      </c>
      <c r="Y25" s="20" t="s">
        <v>91</v>
      </c>
      <c r="Z25" s="20" t="s">
        <v>91</v>
      </c>
      <c r="AA25" s="20" t="s">
        <v>91</v>
      </c>
      <c r="AB25" s="20" t="s">
        <v>91</v>
      </c>
      <c r="AC25" s="20" t="s">
        <v>91</v>
      </c>
      <c r="AD25" s="20" t="s">
        <v>91</v>
      </c>
      <c r="AE25" s="20" t="s">
        <v>91</v>
      </c>
      <c r="AF25" s="20" t="s">
        <v>91</v>
      </c>
      <c r="AG25" s="20" t="s">
        <v>91</v>
      </c>
      <c r="AH25" s="20" t="s">
        <v>91</v>
      </c>
      <c r="AI25" s="20" t="s">
        <v>91</v>
      </c>
      <c r="AJ25" s="21" t="s">
        <v>91</v>
      </c>
      <c r="AK25" s="20" t="s">
        <v>91</v>
      </c>
      <c r="AL25" s="20" t="s">
        <v>91</v>
      </c>
      <c r="AM25" s="20" t="s">
        <v>91</v>
      </c>
      <c r="AN25" s="20" t="s">
        <v>91</v>
      </c>
      <c r="AO25" s="20" t="s">
        <v>91</v>
      </c>
      <c r="AP25" s="20" t="s">
        <v>91</v>
      </c>
      <c r="AQ25" s="20" t="s">
        <v>91</v>
      </c>
      <c r="AR25" s="20" t="s">
        <v>91</v>
      </c>
      <c r="AS25" s="20" t="s">
        <v>91</v>
      </c>
      <c r="AT25" s="20" t="s">
        <v>91</v>
      </c>
      <c r="AU25" s="20" t="s">
        <v>91</v>
      </c>
      <c r="AV25" s="20" t="s">
        <v>91</v>
      </c>
      <c r="AW25" s="20" t="s">
        <v>91</v>
      </c>
      <c r="AX25" s="15" t="s">
        <v>91</v>
      </c>
      <c r="AY25" s="23"/>
    </row>
    <row r="26" spans="1:51" ht="33.75" customHeight="1">
      <c r="A26" s="42">
        <v>3</v>
      </c>
      <c r="B26" s="44" t="s">
        <v>92</v>
      </c>
      <c r="C26" s="19" t="s">
        <v>93</v>
      </c>
      <c r="D26" s="19" t="s">
        <v>94</v>
      </c>
      <c r="E26" s="20" t="s">
        <v>95</v>
      </c>
      <c r="F26" s="20" t="s">
        <v>95</v>
      </c>
      <c r="G26" s="20" t="s">
        <v>95</v>
      </c>
      <c r="H26" s="20" t="s">
        <v>95</v>
      </c>
      <c r="I26" s="20" t="s">
        <v>95</v>
      </c>
      <c r="J26" s="20" t="s">
        <v>95</v>
      </c>
      <c r="K26" s="20" t="s">
        <v>95</v>
      </c>
      <c r="L26" s="20" t="s">
        <v>95</v>
      </c>
      <c r="M26" s="20" t="s">
        <v>95</v>
      </c>
      <c r="N26" s="20" t="s">
        <v>95</v>
      </c>
      <c r="O26" s="20" t="s">
        <v>95</v>
      </c>
      <c r="P26" s="20" t="s">
        <v>95</v>
      </c>
      <c r="Q26" s="20" t="s">
        <v>95</v>
      </c>
      <c r="R26" s="20" t="s">
        <v>95</v>
      </c>
      <c r="S26" s="21" t="s">
        <v>95</v>
      </c>
      <c r="T26" s="20" t="s">
        <v>95</v>
      </c>
      <c r="U26" s="20" t="s">
        <v>95</v>
      </c>
      <c r="V26" s="20" t="s">
        <v>95</v>
      </c>
      <c r="W26" s="20" t="s">
        <v>95</v>
      </c>
      <c r="X26" s="20" t="s">
        <v>95</v>
      </c>
      <c r="Y26" s="20" t="s">
        <v>95</v>
      </c>
      <c r="Z26" s="20" t="s">
        <v>95</v>
      </c>
      <c r="AA26" s="20" t="s">
        <v>95</v>
      </c>
      <c r="AB26" s="20" t="s">
        <v>95</v>
      </c>
      <c r="AC26" s="20" t="s">
        <v>95</v>
      </c>
      <c r="AD26" s="20" t="s">
        <v>95</v>
      </c>
      <c r="AE26" s="20" t="s">
        <v>95</v>
      </c>
      <c r="AF26" s="20" t="s">
        <v>95</v>
      </c>
      <c r="AG26" s="20" t="s">
        <v>95</v>
      </c>
      <c r="AH26" s="20" t="s">
        <v>95</v>
      </c>
      <c r="AI26" s="20" t="s">
        <v>95</v>
      </c>
      <c r="AJ26" s="21" t="s">
        <v>95</v>
      </c>
      <c r="AK26" s="20" t="s">
        <v>95</v>
      </c>
      <c r="AL26" s="20" t="s">
        <v>95</v>
      </c>
      <c r="AM26" s="20" t="s">
        <v>95</v>
      </c>
      <c r="AN26" s="20" t="s">
        <v>95</v>
      </c>
      <c r="AO26" s="20" t="s">
        <v>95</v>
      </c>
      <c r="AP26" s="20" t="s">
        <v>95</v>
      </c>
      <c r="AQ26" s="20" t="s">
        <v>95</v>
      </c>
      <c r="AR26" s="20" t="s">
        <v>95</v>
      </c>
      <c r="AS26" s="20" t="s">
        <v>95</v>
      </c>
      <c r="AT26" s="20" t="s">
        <v>95</v>
      </c>
      <c r="AU26" s="20" t="s">
        <v>95</v>
      </c>
      <c r="AV26" s="20" t="s">
        <v>95</v>
      </c>
      <c r="AW26" s="20" t="s">
        <v>95</v>
      </c>
      <c r="AX26" s="15" t="s">
        <v>95</v>
      </c>
      <c r="AY26" s="23"/>
    </row>
    <row r="27" spans="1:51" ht="15.75" customHeight="1">
      <c r="A27" s="45"/>
      <c r="B27" s="46" t="s">
        <v>96</v>
      </c>
      <c r="C27" s="38"/>
      <c r="D27" s="1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40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15"/>
      <c r="AY27" s="41"/>
    </row>
    <row r="28" spans="1:51" ht="15.75" customHeight="1">
      <c r="A28" s="45"/>
      <c r="B28" s="47" t="s">
        <v>97</v>
      </c>
      <c r="C28" s="48"/>
      <c r="D28" s="49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4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4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15"/>
      <c r="AY28" s="36"/>
    </row>
    <row r="29" spans="1:51" ht="15.75" customHeight="1">
      <c r="A29" s="50">
        <v>1</v>
      </c>
      <c r="B29" s="51" t="s">
        <v>98</v>
      </c>
      <c r="C29" s="19" t="s">
        <v>99</v>
      </c>
      <c r="D29" s="19" t="s">
        <v>100</v>
      </c>
      <c r="E29" s="29">
        <v>0</v>
      </c>
      <c r="F29" s="29">
        <v>15000</v>
      </c>
      <c r="G29" s="29">
        <v>4000</v>
      </c>
      <c r="H29" s="29">
        <v>0</v>
      </c>
      <c r="I29" s="29">
        <v>10500</v>
      </c>
      <c r="J29" s="29">
        <v>4800</v>
      </c>
      <c r="K29" s="29">
        <v>0</v>
      </c>
      <c r="L29" s="29">
        <v>0</v>
      </c>
      <c r="M29" s="29">
        <v>7000</v>
      </c>
      <c r="N29" s="29" t="s">
        <v>101</v>
      </c>
      <c r="O29" s="29">
        <v>0</v>
      </c>
      <c r="P29" s="29">
        <v>0</v>
      </c>
      <c r="Q29" s="29">
        <v>0</v>
      </c>
      <c r="R29" s="29">
        <v>0</v>
      </c>
      <c r="S29" s="52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1300</v>
      </c>
      <c r="Z29" s="29">
        <v>10800</v>
      </c>
      <c r="AA29" s="29">
        <v>0</v>
      </c>
      <c r="AB29" s="29">
        <v>0</v>
      </c>
      <c r="AC29" s="29">
        <v>0</v>
      </c>
      <c r="AD29" s="29">
        <v>2400</v>
      </c>
      <c r="AE29" s="29">
        <v>1800</v>
      </c>
      <c r="AF29" s="29">
        <v>2700</v>
      </c>
      <c r="AG29" s="29">
        <v>950</v>
      </c>
      <c r="AH29" s="29">
        <v>0</v>
      </c>
      <c r="AI29" s="29">
        <v>1200</v>
      </c>
      <c r="AJ29" s="52">
        <v>1000</v>
      </c>
      <c r="AK29" s="29">
        <v>1200</v>
      </c>
      <c r="AL29" s="29">
        <v>1000</v>
      </c>
      <c r="AM29" s="29">
        <v>1450</v>
      </c>
      <c r="AN29" s="29">
        <v>0</v>
      </c>
      <c r="AO29" s="29">
        <v>4000</v>
      </c>
      <c r="AP29" s="29">
        <v>1800</v>
      </c>
      <c r="AQ29" s="29">
        <v>6500</v>
      </c>
      <c r="AR29" s="29">
        <v>0</v>
      </c>
      <c r="AS29" s="29">
        <v>0</v>
      </c>
      <c r="AT29" s="29">
        <v>2500</v>
      </c>
      <c r="AU29" s="29">
        <v>7800</v>
      </c>
      <c r="AV29" s="29">
        <v>0</v>
      </c>
      <c r="AW29" s="29">
        <v>0</v>
      </c>
      <c r="AX29" s="27">
        <f t="shared" ref="AX29:AX35" si="2">SUM(E29:AW29)</f>
        <v>89700</v>
      </c>
      <c r="AY29" s="53"/>
    </row>
    <row r="30" spans="1:51" ht="15.75" customHeight="1">
      <c r="A30" s="50">
        <v>2</v>
      </c>
      <c r="B30" s="51" t="s">
        <v>102</v>
      </c>
      <c r="C30" s="19" t="s">
        <v>99</v>
      </c>
      <c r="D30" s="19" t="s">
        <v>100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52">
        <v>0</v>
      </c>
      <c r="T30" s="29">
        <v>600</v>
      </c>
      <c r="U30" s="29">
        <v>0</v>
      </c>
      <c r="V30" s="29">
        <v>0</v>
      </c>
      <c r="W30" s="29">
        <v>0</v>
      </c>
      <c r="X30" s="29">
        <v>0</v>
      </c>
      <c r="Y30" s="29">
        <v>550</v>
      </c>
      <c r="Z30" s="29">
        <v>0</v>
      </c>
      <c r="AA30" s="29">
        <v>0</v>
      </c>
      <c r="AB30" s="29">
        <v>0</v>
      </c>
      <c r="AC30" s="29">
        <v>0</v>
      </c>
      <c r="AD30" s="29">
        <v>800</v>
      </c>
      <c r="AE30" s="29">
        <v>900</v>
      </c>
      <c r="AF30" s="29">
        <v>1300</v>
      </c>
      <c r="AG30" s="29">
        <v>450</v>
      </c>
      <c r="AH30" s="29">
        <v>0</v>
      </c>
      <c r="AI30" s="29">
        <v>300</v>
      </c>
      <c r="AJ30" s="52">
        <v>450</v>
      </c>
      <c r="AK30" s="29">
        <v>700</v>
      </c>
      <c r="AL30" s="29">
        <v>700</v>
      </c>
      <c r="AM30" s="29">
        <v>550</v>
      </c>
      <c r="AN30" s="29">
        <v>0</v>
      </c>
      <c r="AO30" s="29">
        <v>0</v>
      </c>
      <c r="AP30" s="29">
        <v>780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2847.14</v>
      </c>
      <c r="AX30" s="27">
        <f t="shared" si="2"/>
        <v>10927.14</v>
      </c>
      <c r="AY30" s="53"/>
    </row>
    <row r="31" spans="1:51" ht="15.75" customHeight="1">
      <c r="A31" s="50">
        <v>3</v>
      </c>
      <c r="B31" s="51" t="s">
        <v>103</v>
      </c>
      <c r="C31" s="19" t="s">
        <v>99</v>
      </c>
      <c r="D31" s="19" t="s">
        <v>100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52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1200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52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7">
        <f t="shared" si="2"/>
        <v>1200</v>
      </c>
      <c r="AY31" s="53"/>
    </row>
    <row r="32" spans="1:51" ht="15.75" customHeight="1">
      <c r="A32" s="50">
        <v>4</v>
      </c>
      <c r="B32" s="51" t="s">
        <v>104</v>
      </c>
      <c r="C32" s="19" t="s">
        <v>99</v>
      </c>
      <c r="D32" s="19" t="s">
        <v>105</v>
      </c>
      <c r="E32" s="29">
        <v>0</v>
      </c>
      <c r="F32" s="29">
        <v>10000</v>
      </c>
      <c r="G32" s="29">
        <v>1000</v>
      </c>
      <c r="H32" s="29">
        <v>0</v>
      </c>
      <c r="I32" s="29">
        <v>6000</v>
      </c>
      <c r="J32" s="29">
        <v>2500</v>
      </c>
      <c r="K32" s="29">
        <v>0</v>
      </c>
      <c r="L32" s="29">
        <v>0</v>
      </c>
      <c r="M32" s="29">
        <v>1500</v>
      </c>
      <c r="N32" s="29">
        <v>4500</v>
      </c>
      <c r="O32" s="29">
        <v>0</v>
      </c>
      <c r="P32" s="29">
        <v>0</v>
      </c>
      <c r="Q32" s="29">
        <v>0</v>
      </c>
      <c r="R32" s="29">
        <v>0</v>
      </c>
      <c r="S32" s="52">
        <v>8200</v>
      </c>
      <c r="T32" s="29">
        <v>0</v>
      </c>
      <c r="U32" s="29">
        <v>2000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29">
        <v>0</v>
      </c>
      <c r="AF32" s="29">
        <v>0</v>
      </c>
      <c r="AG32" s="29">
        <v>0</v>
      </c>
      <c r="AH32" s="29">
        <v>0</v>
      </c>
      <c r="AI32" s="29">
        <v>0</v>
      </c>
      <c r="AJ32" s="52">
        <v>0</v>
      </c>
      <c r="AK32" s="29">
        <v>0</v>
      </c>
      <c r="AL32" s="29">
        <v>0</v>
      </c>
      <c r="AM32" s="29">
        <v>0</v>
      </c>
      <c r="AN32" s="29">
        <v>0</v>
      </c>
      <c r="AO32" s="29">
        <v>6000</v>
      </c>
      <c r="AP32" s="29">
        <v>0</v>
      </c>
      <c r="AQ32" s="29">
        <v>0</v>
      </c>
      <c r="AR32" s="29">
        <v>0</v>
      </c>
      <c r="AS32" s="29">
        <v>0</v>
      </c>
      <c r="AT32" s="29">
        <v>4500</v>
      </c>
      <c r="AU32" s="29">
        <v>3500</v>
      </c>
      <c r="AV32" s="29">
        <v>0</v>
      </c>
      <c r="AW32" s="29">
        <v>0</v>
      </c>
      <c r="AX32" s="27">
        <f t="shared" si="2"/>
        <v>49700</v>
      </c>
      <c r="AY32" s="53"/>
    </row>
    <row r="33" spans="1:51" ht="15.75" customHeight="1">
      <c r="A33" s="50">
        <v>5</v>
      </c>
      <c r="B33" s="51" t="s">
        <v>106</v>
      </c>
      <c r="C33" s="19" t="s">
        <v>59</v>
      </c>
      <c r="D33" s="19" t="s">
        <v>107</v>
      </c>
      <c r="E33" s="52">
        <v>2</v>
      </c>
      <c r="F33" s="52">
        <v>1</v>
      </c>
      <c r="G33" s="52">
        <v>2</v>
      </c>
      <c r="H33" s="52">
        <v>5</v>
      </c>
      <c r="I33" s="52">
        <v>3</v>
      </c>
      <c r="J33" s="52">
        <v>2</v>
      </c>
      <c r="K33" s="52">
        <v>2</v>
      </c>
      <c r="L33" s="52">
        <v>3</v>
      </c>
      <c r="M33" s="52">
        <v>1</v>
      </c>
      <c r="N33" s="52">
        <v>1</v>
      </c>
      <c r="O33" s="52">
        <v>1</v>
      </c>
      <c r="P33" s="52">
        <v>3</v>
      </c>
      <c r="Q33" s="52">
        <v>2</v>
      </c>
      <c r="R33" s="52">
        <v>1</v>
      </c>
      <c r="S33" s="52">
        <v>0</v>
      </c>
      <c r="T33" s="52">
        <v>2</v>
      </c>
      <c r="U33" s="52">
        <v>0</v>
      </c>
      <c r="V33" s="52">
        <v>3</v>
      </c>
      <c r="W33" s="52">
        <v>1</v>
      </c>
      <c r="X33" s="52">
        <v>0</v>
      </c>
      <c r="Y33" s="52">
        <v>2</v>
      </c>
      <c r="Z33" s="52">
        <v>3</v>
      </c>
      <c r="AA33" s="52">
        <v>1</v>
      </c>
      <c r="AB33" s="52">
        <v>2</v>
      </c>
      <c r="AC33" s="52">
        <v>6</v>
      </c>
      <c r="AD33" s="20">
        <v>0</v>
      </c>
      <c r="AE33" s="20">
        <v>0</v>
      </c>
      <c r="AF33" s="20">
        <v>4</v>
      </c>
      <c r="AG33" s="20">
        <v>1</v>
      </c>
      <c r="AH33" s="20">
        <v>2</v>
      </c>
      <c r="AI33" s="20">
        <v>0</v>
      </c>
      <c r="AJ33" s="21">
        <v>0</v>
      </c>
      <c r="AK33" s="20">
        <v>1</v>
      </c>
      <c r="AL33" s="20">
        <v>0</v>
      </c>
      <c r="AM33" s="29">
        <v>4</v>
      </c>
      <c r="AN33" s="29">
        <v>0</v>
      </c>
      <c r="AO33" s="29">
        <v>1</v>
      </c>
      <c r="AP33" s="29">
        <v>2</v>
      </c>
      <c r="AQ33" s="29">
        <v>2</v>
      </c>
      <c r="AR33" s="29">
        <v>0</v>
      </c>
      <c r="AS33" s="29">
        <v>0</v>
      </c>
      <c r="AT33" s="29">
        <v>2</v>
      </c>
      <c r="AU33" s="29">
        <v>3</v>
      </c>
      <c r="AV33" s="29">
        <v>0</v>
      </c>
      <c r="AW33" s="29">
        <v>0</v>
      </c>
      <c r="AX33" s="27">
        <f t="shared" si="2"/>
        <v>71</v>
      </c>
      <c r="AY33" s="53"/>
    </row>
    <row r="34" spans="1:51" ht="15.75" customHeight="1">
      <c r="A34" s="50">
        <v>6</v>
      </c>
      <c r="B34" s="51" t="s">
        <v>108</v>
      </c>
      <c r="C34" s="19" t="s">
        <v>59</v>
      </c>
      <c r="D34" s="19" t="s">
        <v>107</v>
      </c>
      <c r="E34" s="54">
        <v>6</v>
      </c>
      <c r="F34" s="54">
        <v>3</v>
      </c>
      <c r="G34" s="54">
        <v>0</v>
      </c>
      <c r="H34" s="54">
        <v>0</v>
      </c>
      <c r="I34" s="54">
        <v>5</v>
      </c>
      <c r="J34" s="54">
        <v>0</v>
      </c>
      <c r="K34" s="54">
        <v>0</v>
      </c>
      <c r="L34" s="54">
        <v>0</v>
      </c>
      <c r="M34" s="54">
        <v>0</v>
      </c>
      <c r="N34" s="54">
        <v>5</v>
      </c>
      <c r="O34" s="54">
        <v>5</v>
      </c>
      <c r="P34" s="54">
        <v>6</v>
      </c>
      <c r="Q34" s="54">
        <v>2</v>
      </c>
      <c r="R34" s="54">
        <v>9</v>
      </c>
      <c r="S34" s="54">
        <v>7</v>
      </c>
      <c r="T34" s="54">
        <v>3</v>
      </c>
      <c r="U34" s="54">
        <v>7</v>
      </c>
      <c r="V34" s="54">
        <v>7</v>
      </c>
      <c r="W34" s="54">
        <v>4</v>
      </c>
      <c r="X34" s="54">
        <v>0</v>
      </c>
      <c r="Y34" s="54">
        <v>0</v>
      </c>
      <c r="Z34" s="54">
        <v>11</v>
      </c>
      <c r="AA34" s="54">
        <v>2</v>
      </c>
      <c r="AB34" s="54">
        <v>0</v>
      </c>
      <c r="AC34" s="54">
        <v>4</v>
      </c>
      <c r="AD34" s="20">
        <v>1</v>
      </c>
      <c r="AE34" s="20">
        <v>7</v>
      </c>
      <c r="AF34" s="20">
        <v>9</v>
      </c>
      <c r="AG34" s="20">
        <v>3</v>
      </c>
      <c r="AH34" s="20">
        <v>4</v>
      </c>
      <c r="AI34" s="20">
        <v>1</v>
      </c>
      <c r="AJ34" s="21">
        <v>6</v>
      </c>
      <c r="AK34" s="20">
        <v>6</v>
      </c>
      <c r="AL34" s="20">
        <v>2</v>
      </c>
      <c r="AM34" s="29">
        <v>2</v>
      </c>
      <c r="AN34" s="29">
        <v>0</v>
      </c>
      <c r="AO34" s="29">
        <v>1</v>
      </c>
      <c r="AP34" s="29">
        <v>5</v>
      </c>
      <c r="AQ34" s="29">
        <v>5</v>
      </c>
      <c r="AR34" s="29">
        <v>0</v>
      </c>
      <c r="AS34" s="29">
        <v>0</v>
      </c>
      <c r="AT34" s="29">
        <v>6</v>
      </c>
      <c r="AU34" s="29">
        <v>7</v>
      </c>
      <c r="AV34" s="29">
        <v>0</v>
      </c>
      <c r="AW34" s="29">
        <v>3</v>
      </c>
      <c r="AX34" s="27">
        <f t="shared" si="2"/>
        <v>154</v>
      </c>
      <c r="AY34" s="53"/>
    </row>
    <row r="35" spans="1:51" ht="15.75" customHeight="1">
      <c r="A35" s="45">
        <v>7</v>
      </c>
      <c r="B35" s="55" t="s">
        <v>109</v>
      </c>
      <c r="C35" s="19" t="s">
        <v>59</v>
      </c>
      <c r="D35" s="19" t="s">
        <v>107</v>
      </c>
      <c r="E35" s="54">
        <v>0</v>
      </c>
      <c r="F35" s="54">
        <v>0</v>
      </c>
      <c r="G35" s="54">
        <v>0</v>
      </c>
      <c r="H35" s="54">
        <v>8</v>
      </c>
      <c r="I35" s="54">
        <v>0</v>
      </c>
      <c r="J35" s="54">
        <v>0</v>
      </c>
      <c r="K35" s="54">
        <v>6</v>
      </c>
      <c r="L35" s="54">
        <v>8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4</v>
      </c>
      <c r="Y35" s="54">
        <v>2</v>
      </c>
      <c r="Z35" s="54">
        <v>0</v>
      </c>
      <c r="AA35" s="54">
        <v>0</v>
      </c>
      <c r="AB35" s="54">
        <v>5</v>
      </c>
      <c r="AC35" s="54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1">
        <v>0</v>
      </c>
      <c r="AK35" s="20">
        <v>0</v>
      </c>
      <c r="AL35" s="20">
        <v>0</v>
      </c>
      <c r="AM35" s="29">
        <v>0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7">
        <f t="shared" si="2"/>
        <v>33</v>
      </c>
      <c r="AY35" s="53"/>
    </row>
    <row r="36" spans="1:51" ht="15.75" customHeight="1">
      <c r="A36" s="45"/>
      <c r="B36" s="47" t="s">
        <v>110</v>
      </c>
      <c r="C36" s="48"/>
      <c r="D36" s="4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40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15"/>
      <c r="AY36" s="41"/>
    </row>
    <row r="37" spans="1:51" ht="15.75" customHeight="1">
      <c r="A37" s="45">
        <v>8</v>
      </c>
      <c r="B37" s="56" t="s">
        <v>111</v>
      </c>
      <c r="C37" s="57" t="s">
        <v>56</v>
      </c>
      <c r="D37" s="19" t="s">
        <v>112</v>
      </c>
      <c r="E37" s="39">
        <v>8.9</v>
      </c>
      <c r="F37" s="39">
        <v>11.4</v>
      </c>
      <c r="G37" s="39">
        <v>48.03</v>
      </c>
      <c r="H37" s="39">
        <v>50</v>
      </c>
      <c r="I37" s="39">
        <v>40</v>
      </c>
      <c r="J37" s="39">
        <v>30.15</v>
      </c>
      <c r="K37" s="39">
        <v>3.4</v>
      </c>
      <c r="L37" s="39">
        <v>117.12</v>
      </c>
      <c r="M37" s="39">
        <v>20</v>
      </c>
      <c r="N37" s="39">
        <v>104.57</v>
      </c>
      <c r="O37" s="39">
        <v>10.6</v>
      </c>
      <c r="P37" s="39">
        <v>69</v>
      </c>
      <c r="Q37" s="39">
        <v>0</v>
      </c>
      <c r="R37" s="39">
        <v>40</v>
      </c>
      <c r="S37" s="40">
        <v>102.02</v>
      </c>
      <c r="T37" s="39">
        <v>20</v>
      </c>
      <c r="U37" s="39">
        <v>44.25</v>
      </c>
      <c r="V37" s="39">
        <v>74.2</v>
      </c>
      <c r="W37" s="39">
        <v>53.02</v>
      </c>
      <c r="X37" s="39">
        <v>20.98</v>
      </c>
      <c r="Y37" s="39">
        <v>8.5</v>
      </c>
      <c r="Z37" s="39">
        <v>67.8</v>
      </c>
      <c r="AA37" s="39">
        <v>41.75</v>
      </c>
      <c r="AB37" s="39">
        <v>154.68</v>
      </c>
      <c r="AC37" s="39">
        <v>137.21</v>
      </c>
      <c r="AD37" s="39">
        <v>17</v>
      </c>
      <c r="AE37" s="39">
        <v>18</v>
      </c>
      <c r="AF37" s="39">
        <v>100</v>
      </c>
      <c r="AG37" s="39">
        <v>55.15</v>
      </c>
      <c r="AH37" s="39">
        <v>0</v>
      </c>
      <c r="AI37" s="39">
        <v>30</v>
      </c>
      <c r="AJ37" s="40">
        <v>30</v>
      </c>
      <c r="AK37" s="39">
        <v>14.15</v>
      </c>
      <c r="AL37" s="39">
        <v>14.15</v>
      </c>
      <c r="AM37" s="39">
        <v>50.83</v>
      </c>
      <c r="AN37" s="39">
        <v>36</v>
      </c>
      <c r="AO37" s="39">
        <v>73.58</v>
      </c>
      <c r="AP37" s="39">
        <v>18.39</v>
      </c>
      <c r="AQ37" s="39">
        <v>101.3</v>
      </c>
      <c r="AR37" s="39">
        <v>4.5</v>
      </c>
      <c r="AS37" s="39">
        <v>30</v>
      </c>
      <c r="AT37" s="39">
        <v>25.12</v>
      </c>
      <c r="AU37" s="39">
        <v>50.08</v>
      </c>
      <c r="AV37" s="39">
        <v>11.19</v>
      </c>
      <c r="AW37" s="39">
        <v>16.8</v>
      </c>
      <c r="AX37" s="27">
        <f t="shared" ref="AX37:AX39" si="3">SUM(E37:AW37)</f>
        <v>1973.8200000000002</v>
      </c>
      <c r="AY37" s="41"/>
    </row>
    <row r="38" spans="1:51" ht="15.75" customHeight="1">
      <c r="A38" s="45">
        <v>9</v>
      </c>
      <c r="B38" s="56" t="s">
        <v>113</v>
      </c>
      <c r="C38" s="57" t="s">
        <v>56</v>
      </c>
      <c r="D38" s="19" t="s">
        <v>100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v>0</v>
      </c>
      <c r="R38" s="39">
        <v>0</v>
      </c>
      <c r="S38" s="40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v>0</v>
      </c>
      <c r="AE38" s="39">
        <v>0</v>
      </c>
      <c r="AF38" s="39">
        <v>0</v>
      </c>
      <c r="AG38" s="39">
        <v>0</v>
      </c>
      <c r="AH38" s="39">
        <v>0</v>
      </c>
      <c r="AI38" s="39">
        <v>0</v>
      </c>
      <c r="AJ38" s="40">
        <v>0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27">
        <f t="shared" si="3"/>
        <v>0</v>
      </c>
      <c r="AY38" s="41"/>
    </row>
    <row r="39" spans="1:51" ht="15.75" customHeight="1">
      <c r="A39" s="45">
        <v>10</v>
      </c>
      <c r="B39" s="56" t="s">
        <v>114</v>
      </c>
      <c r="C39" s="57" t="s">
        <v>56</v>
      </c>
      <c r="D39" s="19" t="s">
        <v>115</v>
      </c>
      <c r="E39" s="39">
        <v>98.93</v>
      </c>
      <c r="F39" s="39">
        <v>58.94</v>
      </c>
      <c r="G39" s="39">
        <v>99</v>
      </c>
      <c r="H39" s="39">
        <v>273.63</v>
      </c>
      <c r="I39" s="39">
        <v>309.48</v>
      </c>
      <c r="J39" s="39">
        <v>180.23</v>
      </c>
      <c r="K39" s="39">
        <v>230.9</v>
      </c>
      <c r="L39" s="39">
        <v>662.86</v>
      </c>
      <c r="M39" s="39">
        <v>95.47</v>
      </c>
      <c r="N39" s="39">
        <v>195.74</v>
      </c>
      <c r="O39" s="39">
        <v>114.61</v>
      </c>
      <c r="P39" s="39">
        <v>573.07000000000005</v>
      </c>
      <c r="Q39" s="39">
        <v>94.71</v>
      </c>
      <c r="R39" s="39">
        <v>176.29</v>
      </c>
      <c r="S39" s="40">
        <v>307.55</v>
      </c>
      <c r="T39" s="39">
        <v>150.35</v>
      </c>
      <c r="U39" s="39">
        <v>59.02</v>
      </c>
      <c r="V39" s="39">
        <v>243.04</v>
      </c>
      <c r="W39" s="39">
        <v>60.13</v>
      </c>
      <c r="X39" s="39">
        <v>89.08</v>
      </c>
      <c r="Y39" s="39">
        <v>106.05</v>
      </c>
      <c r="Z39" s="39">
        <v>139.41</v>
      </c>
      <c r="AA39" s="39">
        <v>93.71</v>
      </c>
      <c r="AB39" s="39">
        <v>166.04</v>
      </c>
      <c r="AC39" s="39">
        <v>620.25</v>
      </c>
      <c r="AD39" s="39">
        <v>106.2</v>
      </c>
      <c r="AE39" s="39">
        <v>90</v>
      </c>
      <c r="AF39" s="39">
        <v>452.18</v>
      </c>
      <c r="AG39" s="39">
        <v>25</v>
      </c>
      <c r="AH39" s="39">
        <v>0</v>
      </c>
      <c r="AI39" s="39">
        <v>85.78</v>
      </c>
      <c r="AJ39" s="40">
        <v>85.78</v>
      </c>
      <c r="AK39" s="39">
        <v>492.14</v>
      </c>
      <c r="AL39" s="39">
        <v>492.14</v>
      </c>
      <c r="AM39" s="39">
        <v>175.46</v>
      </c>
      <c r="AN39" s="39">
        <v>125.4</v>
      </c>
      <c r="AO39" s="39">
        <v>32.07</v>
      </c>
      <c r="AP39" s="39">
        <v>71.27</v>
      </c>
      <c r="AQ39" s="39">
        <v>151.13999999999999</v>
      </c>
      <c r="AR39" s="39">
        <v>412</v>
      </c>
      <c r="AS39" s="39">
        <v>165.36</v>
      </c>
      <c r="AT39" s="39">
        <v>42.27</v>
      </c>
      <c r="AU39" s="39">
        <v>204.09</v>
      </c>
      <c r="AV39" s="39">
        <v>311.60000000000002</v>
      </c>
      <c r="AW39" s="39">
        <v>85.92</v>
      </c>
      <c r="AX39" s="27">
        <f t="shared" si="3"/>
        <v>8804.2900000000009</v>
      </c>
      <c r="AY39" s="41"/>
    </row>
    <row r="40" spans="1:51" ht="15.75" customHeight="1">
      <c r="A40" s="45"/>
      <c r="B40" s="47" t="s">
        <v>116</v>
      </c>
      <c r="C40" s="48"/>
      <c r="D40" s="4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40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15"/>
      <c r="AY40" s="41"/>
    </row>
    <row r="41" spans="1:51" ht="15.75" customHeight="1">
      <c r="A41" s="45">
        <v>11</v>
      </c>
      <c r="B41" s="56" t="s">
        <v>117</v>
      </c>
      <c r="C41" s="38" t="s">
        <v>118</v>
      </c>
      <c r="D41" s="19" t="s">
        <v>119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1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1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7">
        <f t="shared" ref="AX41:AX42" si="4">SUM(E41:AW41)</f>
        <v>0</v>
      </c>
      <c r="AY41" s="23"/>
    </row>
    <row r="42" spans="1:51" ht="15.75" customHeight="1">
      <c r="A42" s="45">
        <v>12</v>
      </c>
      <c r="B42" s="56" t="s">
        <v>120</v>
      </c>
      <c r="C42" s="38" t="s">
        <v>118</v>
      </c>
      <c r="D42" s="19" t="s">
        <v>119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1">
        <v>0</v>
      </c>
      <c r="T42" s="20">
        <v>0</v>
      </c>
      <c r="U42" s="20">
        <v>0</v>
      </c>
      <c r="V42" s="20">
        <v>0</v>
      </c>
      <c r="W42" s="20">
        <v>0</v>
      </c>
      <c r="X42" s="20">
        <v>0</v>
      </c>
      <c r="Y42" s="20">
        <v>0</v>
      </c>
      <c r="Z42" s="20">
        <v>0</v>
      </c>
      <c r="AA42" s="20">
        <v>0</v>
      </c>
      <c r="AB42" s="20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20">
        <v>0</v>
      </c>
      <c r="AJ42" s="21">
        <v>0</v>
      </c>
      <c r="AK42" s="20">
        <v>0</v>
      </c>
      <c r="AL42" s="20">
        <v>0</v>
      </c>
      <c r="AM42" s="20">
        <v>0</v>
      </c>
      <c r="AN42" s="20">
        <v>0</v>
      </c>
      <c r="AO42" s="20">
        <v>0</v>
      </c>
      <c r="AP42" s="20">
        <v>0</v>
      </c>
      <c r="AQ42" s="20">
        <v>0</v>
      </c>
      <c r="AR42" s="20">
        <v>0</v>
      </c>
      <c r="AS42" s="20">
        <v>0</v>
      </c>
      <c r="AT42" s="20">
        <v>0</v>
      </c>
      <c r="AU42" s="20">
        <v>0</v>
      </c>
      <c r="AV42" s="20">
        <v>0</v>
      </c>
      <c r="AW42" s="20">
        <v>0</v>
      </c>
      <c r="AX42" s="27">
        <f t="shared" si="4"/>
        <v>0</v>
      </c>
      <c r="AY42" s="23"/>
    </row>
    <row r="43" spans="1:51" ht="15.75" customHeight="1">
      <c r="A43" s="45"/>
      <c r="B43" s="47" t="s">
        <v>121</v>
      </c>
      <c r="C43" s="38"/>
      <c r="D43" s="19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1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15"/>
      <c r="AY43" s="23"/>
    </row>
    <row r="44" spans="1:51" ht="15.75" customHeight="1">
      <c r="A44" s="45">
        <v>13</v>
      </c>
      <c r="B44" s="55" t="s">
        <v>122</v>
      </c>
      <c r="C44" s="38" t="s">
        <v>82</v>
      </c>
      <c r="D44" s="19" t="s">
        <v>123</v>
      </c>
      <c r="E44" s="39">
        <v>18.3</v>
      </c>
      <c r="F44" s="39">
        <v>23.8</v>
      </c>
      <c r="G44" s="39">
        <v>35.200000000000003</v>
      </c>
      <c r="H44" s="39">
        <v>45</v>
      </c>
      <c r="I44" s="39">
        <v>27.9</v>
      </c>
      <c r="J44" s="39">
        <v>39</v>
      </c>
      <c r="K44" s="39">
        <v>13.6</v>
      </c>
      <c r="L44" s="39">
        <v>62.3</v>
      </c>
      <c r="M44" s="39">
        <v>28.4</v>
      </c>
      <c r="N44" s="39">
        <v>127.4</v>
      </c>
      <c r="O44" s="39">
        <v>14.1</v>
      </c>
      <c r="P44" s="39">
        <v>121.6</v>
      </c>
      <c r="Q44" s="39">
        <v>55.4</v>
      </c>
      <c r="R44" s="39">
        <v>23.2</v>
      </c>
      <c r="S44" s="40">
        <v>78.2</v>
      </c>
      <c r="T44" s="39">
        <v>33.4</v>
      </c>
      <c r="U44" s="39">
        <v>32.5</v>
      </c>
      <c r="V44" s="39">
        <v>88.1</v>
      </c>
      <c r="W44" s="39">
        <v>39</v>
      </c>
      <c r="X44" s="39">
        <v>29.3</v>
      </c>
      <c r="Y44" s="39">
        <v>38.299999999999997</v>
      </c>
      <c r="Z44" s="39">
        <v>40.700000000000003</v>
      </c>
      <c r="AA44" s="39">
        <v>40.299999999999997</v>
      </c>
      <c r="AB44" s="39">
        <v>60.2</v>
      </c>
      <c r="AC44" s="39">
        <v>54.2</v>
      </c>
      <c r="AD44" s="39">
        <v>39.700000000000003</v>
      </c>
      <c r="AE44" s="39">
        <v>24.4</v>
      </c>
      <c r="AF44" s="39">
        <v>162</v>
      </c>
      <c r="AG44" s="39">
        <v>11.6</v>
      </c>
      <c r="AH44" s="39">
        <v>57.9</v>
      </c>
      <c r="AI44" s="39">
        <v>24.9</v>
      </c>
      <c r="AJ44" s="40">
        <v>9.6999999999999993</v>
      </c>
      <c r="AK44" s="39">
        <v>42.9</v>
      </c>
      <c r="AL44" s="39">
        <v>28.6</v>
      </c>
      <c r="AM44" s="39">
        <v>22.5</v>
      </c>
      <c r="AN44" s="39">
        <v>15.9</v>
      </c>
      <c r="AO44" s="39">
        <v>54.5</v>
      </c>
      <c r="AP44" s="39">
        <v>21.4</v>
      </c>
      <c r="AQ44" s="39">
        <v>59.9</v>
      </c>
      <c r="AR44" s="39">
        <v>62.7</v>
      </c>
      <c r="AS44" s="39">
        <v>89.3</v>
      </c>
      <c r="AT44" s="39">
        <v>56.8</v>
      </c>
      <c r="AU44" s="39">
        <v>57.6</v>
      </c>
      <c r="AV44" s="39">
        <v>1.3</v>
      </c>
      <c r="AW44" s="39">
        <v>3.8</v>
      </c>
      <c r="AX44" s="27">
        <f t="shared" ref="AX44:AX46" si="5">SUM(E44:AW44)</f>
        <v>2016.8000000000004</v>
      </c>
      <c r="AY44" s="41"/>
    </row>
    <row r="45" spans="1:51" ht="15.75" customHeight="1">
      <c r="A45" s="45">
        <v>14</v>
      </c>
      <c r="B45" s="55" t="s">
        <v>124</v>
      </c>
      <c r="C45" s="38" t="s">
        <v>82</v>
      </c>
      <c r="D45" s="19" t="s">
        <v>123</v>
      </c>
      <c r="E45" s="39">
        <v>0.1</v>
      </c>
      <c r="F45" s="39">
        <v>0</v>
      </c>
      <c r="G45" s="39">
        <v>4.5999999999999996</v>
      </c>
      <c r="H45" s="39">
        <v>4.8</v>
      </c>
      <c r="I45" s="39">
        <v>0.7</v>
      </c>
      <c r="J45" s="39">
        <v>0</v>
      </c>
      <c r="K45" s="39">
        <v>0</v>
      </c>
      <c r="L45" s="39">
        <v>14.5</v>
      </c>
      <c r="M45" s="39">
        <v>1.8</v>
      </c>
      <c r="N45" s="39">
        <v>2.2999999999999998</v>
      </c>
      <c r="O45" s="39">
        <v>0</v>
      </c>
      <c r="P45" s="39">
        <v>0</v>
      </c>
      <c r="Q45" s="39">
        <v>3.2</v>
      </c>
      <c r="R45" s="39">
        <v>88.6</v>
      </c>
      <c r="S45" s="40">
        <v>10.1</v>
      </c>
      <c r="T45" s="39">
        <v>0</v>
      </c>
      <c r="U45" s="39">
        <v>0</v>
      </c>
      <c r="V45" s="39">
        <v>0</v>
      </c>
      <c r="W45" s="39">
        <v>0</v>
      </c>
      <c r="X45" s="39">
        <v>2</v>
      </c>
      <c r="Y45" s="39">
        <v>1.8</v>
      </c>
      <c r="Z45" s="39">
        <v>0</v>
      </c>
      <c r="AA45" s="39">
        <v>0</v>
      </c>
      <c r="AB45" s="39">
        <v>0</v>
      </c>
      <c r="AC45" s="39">
        <v>0</v>
      </c>
      <c r="AD45" s="39">
        <v>3.8</v>
      </c>
      <c r="AE45" s="39">
        <v>2.4</v>
      </c>
      <c r="AF45" s="39">
        <v>25.7</v>
      </c>
      <c r="AG45" s="39">
        <v>1.8</v>
      </c>
      <c r="AH45" s="39">
        <v>9.1999999999999993</v>
      </c>
      <c r="AI45" s="39">
        <v>1.9</v>
      </c>
      <c r="AJ45" s="40">
        <v>0.7</v>
      </c>
      <c r="AK45" s="39">
        <v>1.5</v>
      </c>
      <c r="AL45" s="39">
        <v>1</v>
      </c>
      <c r="AM45" s="39">
        <v>16.100000000000001</v>
      </c>
      <c r="AN45" s="39">
        <v>0</v>
      </c>
      <c r="AO45" s="39">
        <v>0</v>
      </c>
      <c r="AP45" s="39">
        <v>1.4</v>
      </c>
      <c r="AQ45" s="39">
        <v>0</v>
      </c>
      <c r="AR45" s="39">
        <v>0</v>
      </c>
      <c r="AS45" s="39">
        <v>3.8</v>
      </c>
      <c r="AT45" s="39">
        <v>0.1</v>
      </c>
      <c r="AU45" s="39">
        <v>11</v>
      </c>
      <c r="AV45" s="39">
        <v>0</v>
      </c>
      <c r="AW45" s="39">
        <v>3.4</v>
      </c>
      <c r="AX45" s="27">
        <f t="shared" si="5"/>
        <v>218.3</v>
      </c>
      <c r="AY45" s="41"/>
    </row>
    <row r="46" spans="1:51" ht="15.75" customHeight="1">
      <c r="A46" s="45">
        <v>15</v>
      </c>
      <c r="B46" s="55" t="s">
        <v>125</v>
      </c>
      <c r="C46" s="38" t="s">
        <v>82</v>
      </c>
      <c r="D46" s="19" t="s">
        <v>123</v>
      </c>
      <c r="E46" s="39">
        <v>28.7</v>
      </c>
      <c r="F46" s="39">
        <v>73.8</v>
      </c>
      <c r="G46" s="39">
        <v>53.7</v>
      </c>
      <c r="H46" s="39">
        <v>108.9</v>
      </c>
      <c r="I46" s="39">
        <v>121.6</v>
      </c>
      <c r="J46" s="39">
        <v>55.7</v>
      </c>
      <c r="K46" s="39">
        <v>53</v>
      </c>
      <c r="L46" s="39">
        <v>190.1</v>
      </c>
      <c r="M46" s="39">
        <v>39.9</v>
      </c>
      <c r="N46" s="39">
        <v>147.4</v>
      </c>
      <c r="O46" s="39">
        <v>37.200000000000003</v>
      </c>
      <c r="P46" s="39">
        <v>132.9</v>
      </c>
      <c r="Q46" s="39">
        <v>25.4</v>
      </c>
      <c r="R46" s="39">
        <v>60.3</v>
      </c>
      <c r="S46" s="40">
        <v>80.400000000000006</v>
      </c>
      <c r="T46" s="39">
        <v>53</v>
      </c>
      <c r="U46" s="39">
        <v>67.3</v>
      </c>
      <c r="V46" s="39">
        <v>86</v>
      </c>
      <c r="W46" s="39">
        <v>42.6</v>
      </c>
      <c r="X46" s="39">
        <v>41.3</v>
      </c>
      <c r="Y46" s="39">
        <v>37.200000000000003</v>
      </c>
      <c r="Z46" s="39">
        <v>129.4</v>
      </c>
      <c r="AA46" s="39">
        <v>71.3</v>
      </c>
      <c r="AB46" s="39">
        <v>92.9</v>
      </c>
      <c r="AC46" s="39">
        <v>202.2</v>
      </c>
      <c r="AD46" s="39">
        <v>26.4</v>
      </c>
      <c r="AE46" s="39">
        <v>16.2</v>
      </c>
      <c r="AF46" s="39">
        <v>81.3</v>
      </c>
      <c r="AG46" s="39">
        <v>5.8</v>
      </c>
      <c r="AH46" s="39">
        <v>29</v>
      </c>
      <c r="AI46" s="39">
        <v>43.5</v>
      </c>
      <c r="AJ46" s="40">
        <v>16.899999999999999</v>
      </c>
      <c r="AK46" s="39">
        <v>65.400000000000006</v>
      </c>
      <c r="AL46" s="39">
        <v>43.6</v>
      </c>
      <c r="AM46" s="39">
        <v>55.9</v>
      </c>
      <c r="AN46" s="39">
        <v>36.4</v>
      </c>
      <c r="AO46" s="39">
        <v>39.1</v>
      </c>
      <c r="AP46" s="39">
        <v>62.4</v>
      </c>
      <c r="AQ46" s="39">
        <v>109.9</v>
      </c>
      <c r="AR46" s="39">
        <v>113.4</v>
      </c>
      <c r="AS46" s="39">
        <v>64.7</v>
      </c>
      <c r="AT46" s="39">
        <v>31.2</v>
      </c>
      <c r="AU46" s="39">
        <v>78.5</v>
      </c>
      <c r="AV46" s="39">
        <v>80.7</v>
      </c>
      <c r="AW46" s="39">
        <v>25.9</v>
      </c>
      <c r="AX46" s="27">
        <f t="shared" si="5"/>
        <v>3058.4000000000005</v>
      </c>
      <c r="AY46" s="41"/>
    </row>
    <row r="47" spans="1:51" ht="15.75" customHeight="1">
      <c r="A47" s="45"/>
      <c r="B47" s="47" t="s">
        <v>126</v>
      </c>
      <c r="C47" s="38"/>
      <c r="D47" s="19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15"/>
      <c r="AY47" s="60"/>
    </row>
    <row r="48" spans="1:51" ht="15.75" customHeight="1">
      <c r="A48" s="45">
        <v>16</v>
      </c>
      <c r="B48" s="55" t="s">
        <v>122</v>
      </c>
      <c r="C48" s="38" t="s">
        <v>82</v>
      </c>
      <c r="D48" s="19" t="s">
        <v>123</v>
      </c>
      <c r="E48" s="39">
        <v>5.15</v>
      </c>
      <c r="F48" s="39">
        <v>2.7</v>
      </c>
      <c r="G48" s="39">
        <v>17.3</v>
      </c>
      <c r="H48" s="39">
        <f>H44*40%</f>
        <v>18</v>
      </c>
      <c r="I48" s="39">
        <v>7.49</v>
      </c>
      <c r="J48" s="39">
        <v>1.97</v>
      </c>
      <c r="K48" s="39">
        <f t="shared" ref="K48:M50" si="6">K44*40%</f>
        <v>5.44</v>
      </c>
      <c r="L48" s="39">
        <f t="shared" si="6"/>
        <v>24.92</v>
      </c>
      <c r="M48" s="39">
        <f t="shared" si="6"/>
        <v>11.36</v>
      </c>
      <c r="N48" s="39">
        <v>18.39</v>
      </c>
      <c r="O48" s="39">
        <v>10.87</v>
      </c>
      <c r="P48" s="39">
        <f>P44*40%</f>
        <v>48.64</v>
      </c>
      <c r="Q48" s="39">
        <v>17</v>
      </c>
      <c r="R48" s="39">
        <v>5.27</v>
      </c>
      <c r="S48" s="40">
        <v>43.67</v>
      </c>
      <c r="T48" s="39">
        <v>4.4400000000000004</v>
      </c>
      <c r="U48" s="39">
        <v>26.98</v>
      </c>
      <c r="V48" s="39">
        <v>15.39</v>
      </c>
      <c r="W48" s="39">
        <v>5</v>
      </c>
      <c r="X48" s="39">
        <v>14.68</v>
      </c>
      <c r="Y48" s="39">
        <v>7.29</v>
      </c>
      <c r="Z48" s="39">
        <v>35.25</v>
      </c>
      <c r="AA48" s="39">
        <v>4.38</v>
      </c>
      <c r="AB48" s="39">
        <v>42.16</v>
      </c>
      <c r="AC48" s="39">
        <v>29.62</v>
      </c>
      <c r="AD48" s="39">
        <v>9.1185142490000004</v>
      </c>
      <c r="AE48" s="39">
        <v>7.89</v>
      </c>
      <c r="AF48" s="39">
        <v>95.07</v>
      </c>
      <c r="AG48" s="39">
        <v>3.53</v>
      </c>
      <c r="AH48" s="39">
        <v>45.68</v>
      </c>
      <c r="AI48" s="39">
        <v>0.72490825530000003</v>
      </c>
      <c r="AJ48" s="40">
        <v>0.66</v>
      </c>
      <c r="AK48" s="39">
        <v>3.44</v>
      </c>
      <c r="AL48" s="39">
        <v>2.66</v>
      </c>
      <c r="AM48" s="39">
        <v>15.98</v>
      </c>
      <c r="AN48" s="39">
        <v>3.7</v>
      </c>
      <c r="AO48" s="39">
        <v>2.5</v>
      </c>
      <c r="AP48" s="39">
        <v>15.53</v>
      </c>
      <c r="AQ48" s="39">
        <v>4.7300000000000004</v>
      </c>
      <c r="AR48" s="39">
        <v>8.68</v>
      </c>
      <c r="AS48" s="39">
        <v>7.44</v>
      </c>
      <c r="AT48" s="39">
        <v>19.88</v>
      </c>
      <c r="AU48" s="39">
        <v>46.12</v>
      </c>
      <c r="AV48" s="39">
        <v>0</v>
      </c>
      <c r="AW48" s="39">
        <v>2.2000000000000002</v>
      </c>
      <c r="AX48" s="27">
        <f t="shared" ref="AX48:AX50" si="7">SUM(E48:AW48)</f>
        <v>718.89342250430002</v>
      </c>
      <c r="AY48" s="41"/>
    </row>
    <row r="49" spans="1:51" ht="15.75" customHeight="1">
      <c r="A49" s="45">
        <v>17</v>
      </c>
      <c r="B49" s="55" t="s">
        <v>124</v>
      </c>
      <c r="C49" s="38" t="s">
        <v>82</v>
      </c>
      <c r="D49" s="19" t="s">
        <v>123</v>
      </c>
      <c r="E49" s="39">
        <v>0.05</v>
      </c>
      <c r="F49" s="39">
        <v>0</v>
      </c>
      <c r="G49" s="39">
        <v>4.5999999999999996</v>
      </c>
      <c r="H49" s="39">
        <v>3.79</v>
      </c>
      <c r="I49" s="39">
        <v>0.53</v>
      </c>
      <c r="J49" s="39">
        <v>0</v>
      </c>
      <c r="K49" s="39">
        <v>0</v>
      </c>
      <c r="L49" s="39">
        <v>11.37</v>
      </c>
      <c r="M49" s="39">
        <f t="shared" si="6"/>
        <v>0.72000000000000008</v>
      </c>
      <c r="N49" s="39">
        <v>1.81</v>
      </c>
      <c r="O49" s="39">
        <v>0</v>
      </c>
      <c r="P49" s="39">
        <v>0</v>
      </c>
      <c r="Q49" s="39">
        <v>2.4</v>
      </c>
      <c r="R49" s="39">
        <v>69.569999999999993</v>
      </c>
      <c r="S49" s="40">
        <v>7.6</v>
      </c>
      <c r="T49" s="39">
        <v>0</v>
      </c>
      <c r="U49" s="39">
        <v>0</v>
      </c>
      <c r="V49" s="39">
        <v>0</v>
      </c>
      <c r="W49" s="39">
        <v>0</v>
      </c>
      <c r="X49" s="39">
        <v>1.56</v>
      </c>
      <c r="Y49" s="39">
        <v>1.39</v>
      </c>
      <c r="Z49" s="39">
        <v>0</v>
      </c>
      <c r="AA49" s="39">
        <v>0</v>
      </c>
      <c r="AB49" s="39">
        <v>0</v>
      </c>
      <c r="AC49" s="39">
        <v>0</v>
      </c>
      <c r="AD49" s="39">
        <v>3.019314048</v>
      </c>
      <c r="AE49" s="39">
        <v>1.85</v>
      </c>
      <c r="AF49" s="39">
        <v>20.190000000000001</v>
      </c>
      <c r="AG49" s="39">
        <v>1.44</v>
      </c>
      <c r="AH49" s="39">
        <v>7.2121168459999998</v>
      </c>
      <c r="AI49" s="39">
        <v>1.4695639650000001</v>
      </c>
      <c r="AJ49" s="40">
        <v>0.56999999999999995</v>
      </c>
      <c r="AK49" s="39">
        <v>1.2</v>
      </c>
      <c r="AL49" s="39">
        <v>0.8</v>
      </c>
      <c r="AM49" s="39">
        <v>12.1</v>
      </c>
      <c r="AN49" s="39">
        <v>0</v>
      </c>
      <c r="AO49" s="39">
        <v>0</v>
      </c>
      <c r="AP49" s="39">
        <v>1.1200000000000001</v>
      </c>
      <c r="AQ49" s="39">
        <v>0</v>
      </c>
      <c r="AR49" s="39">
        <v>0</v>
      </c>
      <c r="AS49" s="39">
        <v>3.02</v>
      </c>
      <c r="AT49" s="39">
        <v>0.1</v>
      </c>
      <c r="AU49" s="39">
        <v>8.1999999999999993</v>
      </c>
      <c r="AV49" s="39">
        <v>0</v>
      </c>
      <c r="AW49" s="39">
        <v>2.54</v>
      </c>
      <c r="AX49" s="27">
        <f t="shared" si="7"/>
        <v>170.22099485899994</v>
      </c>
      <c r="AY49" s="41"/>
    </row>
    <row r="50" spans="1:51" ht="15.75" customHeight="1">
      <c r="A50" s="45">
        <v>18</v>
      </c>
      <c r="B50" s="55" t="s">
        <v>125</v>
      </c>
      <c r="C50" s="38" t="s">
        <v>82</v>
      </c>
      <c r="D50" s="19" t="s">
        <v>123</v>
      </c>
      <c r="E50" s="39">
        <v>4.21</v>
      </c>
      <c r="F50" s="39">
        <v>15.9</v>
      </c>
      <c r="G50" s="39">
        <v>8.6</v>
      </c>
      <c r="H50" s="39">
        <v>6.84</v>
      </c>
      <c r="I50" s="39">
        <v>12.73</v>
      </c>
      <c r="J50" s="39">
        <v>22.94</v>
      </c>
      <c r="K50" s="39">
        <v>14.99</v>
      </c>
      <c r="L50" s="39">
        <v>31.85</v>
      </c>
      <c r="M50" s="39">
        <f t="shared" si="6"/>
        <v>15.96</v>
      </c>
      <c r="N50" s="39">
        <v>18.510000000000002</v>
      </c>
      <c r="O50" s="39">
        <v>3.9</v>
      </c>
      <c r="P50" s="39">
        <v>9.74</v>
      </c>
      <c r="Q50" s="39">
        <v>2.7</v>
      </c>
      <c r="R50" s="39">
        <v>4.42</v>
      </c>
      <c r="S50" s="40">
        <v>8.1999999999999993</v>
      </c>
      <c r="T50" s="39">
        <v>7.76</v>
      </c>
      <c r="U50" s="39">
        <v>13.38</v>
      </c>
      <c r="V50" s="39">
        <v>9.91</v>
      </c>
      <c r="W50" s="39">
        <v>3.8</v>
      </c>
      <c r="X50" s="39">
        <v>3.89</v>
      </c>
      <c r="Y50" s="39">
        <v>3.51</v>
      </c>
      <c r="Z50" s="39">
        <v>9.49</v>
      </c>
      <c r="AA50" s="39">
        <v>5.97</v>
      </c>
      <c r="AB50" s="39">
        <v>9.7200000000000006</v>
      </c>
      <c r="AC50" s="39">
        <v>21.17</v>
      </c>
      <c r="AD50" s="39">
        <v>5.2491230599999996</v>
      </c>
      <c r="AE50" s="39">
        <v>1.86</v>
      </c>
      <c r="AF50" s="39">
        <v>23.8</v>
      </c>
      <c r="AG50" s="39">
        <v>1.7</v>
      </c>
      <c r="AH50" s="39">
        <v>5.7744490300000004</v>
      </c>
      <c r="AI50" s="39">
        <v>8.6629960009999998</v>
      </c>
      <c r="AJ50" s="40">
        <v>0.53</v>
      </c>
      <c r="AK50" s="39">
        <v>6.85</v>
      </c>
      <c r="AL50" s="39">
        <v>4.57</v>
      </c>
      <c r="AM50" s="39">
        <v>5.2</v>
      </c>
      <c r="AN50" s="39">
        <v>4.5999999999999996</v>
      </c>
      <c r="AO50" s="39">
        <v>3.1</v>
      </c>
      <c r="AP50" s="39">
        <v>5.23</v>
      </c>
      <c r="AQ50" s="39">
        <v>19.559999999999999</v>
      </c>
      <c r="AR50" s="39">
        <v>10.09</v>
      </c>
      <c r="AS50" s="39">
        <v>7.02</v>
      </c>
      <c r="AT50" s="39">
        <v>8.82</v>
      </c>
      <c r="AU50" s="39">
        <v>10.3</v>
      </c>
      <c r="AV50" s="39">
        <v>20.6</v>
      </c>
      <c r="AW50" s="39">
        <v>6.47</v>
      </c>
      <c r="AX50" s="27">
        <f t="shared" si="7"/>
        <v>430.07656809100007</v>
      </c>
      <c r="AY50" s="41"/>
    </row>
    <row r="51" spans="1:51" ht="15.75" customHeight="1">
      <c r="A51" s="45"/>
      <c r="B51" s="47" t="s">
        <v>127</v>
      </c>
      <c r="C51" s="38"/>
      <c r="D51" s="19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1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1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15"/>
      <c r="AY51" s="23"/>
    </row>
    <row r="52" spans="1:51" ht="15.75" customHeight="1">
      <c r="A52" s="45">
        <v>19</v>
      </c>
      <c r="B52" s="55" t="s">
        <v>128</v>
      </c>
      <c r="C52" s="38" t="s">
        <v>99</v>
      </c>
      <c r="D52" s="19" t="s">
        <v>129</v>
      </c>
      <c r="E52" s="20">
        <v>624</v>
      </c>
      <c r="F52" s="20">
        <v>5015</v>
      </c>
      <c r="G52" s="20">
        <v>2110</v>
      </c>
      <c r="H52" s="20">
        <v>7950</v>
      </c>
      <c r="I52" s="20">
        <v>3883</v>
      </c>
      <c r="J52" s="20">
        <v>3784</v>
      </c>
      <c r="K52" s="20">
        <v>4820</v>
      </c>
      <c r="L52" s="20">
        <v>12663</v>
      </c>
      <c r="M52" s="20">
        <v>0</v>
      </c>
      <c r="N52" s="20">
        <v>14739</v>
      </c>
      <c r="O52" s="20">
        <v>2233</v>
      </c>
      <c r="P52" s="20">
        <v>8092</v>
      </c>
      <c r="Q52" s="20">
        <v>3626</v>
      </c>
      <c r="R52" s="20">
        <v>6960</v>
      </c>
      <c r="S52" s="21">
        <v>6998</v>
      </c>
      <c r="T52" s="20">
        <v>8343</v>
      </c>
      <c r="U52" s="20">
        <v>1359</v>
      </c>
      <c r="V52" s="20">
        <v>2931</v>
      </c>
      <c r="W52" s="20">
        <v>0</v>
      </c>
      <c r="X52" s="20">
        <v>16466</v>
      </c>
      <c r="Y52" s="20">
        <v>2711</v>
      </c>
      <c r="Z52" s="20">
        <v>417</v>
      </c>
      <c r="AA52" s="20">
        <v>4731</v>
      </c>
      <c r="AB52" s="20">
        <v>7025</v>
      </c>
      <c r="AC52" s="20">
        <v>0</v>
      </c>
      <c r="AD52" s="20">
        <v>1070</v>
      </c>
      <c r="AE52" s="20">
        <v>0</v>
      </c>
      <c r="AF52" s="20">
        <v>8283</v>
      </c>
      <c r="AG52" s="20">
        <v>0</v>
      </c>
      <c r="AH52" s="20">
        <v>7408</v>
      </c>
      <c r="AI52" s="20">
        <v>0</v>
      </c>
      <c r="AJ52" s="21">
        <v>2518</v>
      </c>
      <c r="AK52" s="20">
        <v>11682</v>
      </c>
      <c r="AL52" s="20">
        <v>4968</v>
      </c>
      <c r="AM52" s="20">
        <v>2642.11</v>
      </c>
      <c r="AN52" s="20">
        <v>1317.13</v>
      </c>
      <c r="AO52" s="20">
        <v>0</v>
      </c>
      <c r="AP52" s="20">
        <v>1387.76</v>
      </c>
      <c r="AQ52" s="20">
        <v>5466.1286</v>
      </c>
      <c r="AR52" s="20">
        <v>15861.91</v>
      </c>
      <c r="AS52" s="20">
        <v>5915</v>
      </c>
      <c r="AT52" s="20">
        <v>2397.0500000000002</v>
      </c>
      <c r="AU52" s="20">
        <v>2656.03</v>
      </c>
      <c r="AV52" s="20">
        <v>3450</v>
      </c>
      <c r="AW52" s="20">
        <v>2847.14</v>
      </c>
      <c r="AX52" s="27">
        <f t="shared" ref="AX52:AX54" si="8">SUM(E52:AW52)</f>
        <v>207349.2586</v>
      </c>
      <c r="AY52" s="23"/>
    </row>
    <row r="53" spans="1:51" ht="15.75" customHeight="1">
      <c r="A53" s="45">
        <v>20</v>
      </c>
      <c r="B53" s="55" t="s">
        <v>130</v>
      </c>
      <c r="C53" s="38" t="s">
        <v>59</v>
      </c>
      <c r="D53" s="19" t="s">
        <v>131</v>
      </c>
      <c r="E53" s="20">
        <v>1</v>
      </c>
      <c r="F53" s="20">
        <v>7</v>
      </c>
      <c r="G53" s="20">
        <v>1</v>
      </c>
      <c r="H53" s="20">
        <v>8</v>
      </c>
      <c r="I53" s="20">
        <v>6</v>
      </c>
      <c r="J53" s="20">
        <v>4</v>
      </c>
      <c r="K53" s="20">
        <v>5</v>
      </c>
      <c r="L53" s="20">
        <v>7</v>
      </c>
      <c r="M53" s="20">
        <v>0</v>
      </c>
      <c r="N53" s="20">
        <v>7</v>
      </c>
      <c r="O53" s="20">
        <v>2</v>
      </c>
      <c r="P53" s="20">
        <v>7</v>
      </c>
      <c r="Q53" s="20">
        <v>5</v>
      </c>
      <c r="R53" s="20">
        <v>6</v>
      </c>
      <c r="S53" s="21">
        <v>7</v>
      </c>
      <c r="T53" s="20">
        <v>7</v>
      </c>
      <c r="U53" s="20">
        <v>2</v>
      </c>
      <c r="V53" s="20">
        <v>3</v>
      </c>
      <c r="W53" s="20">
        <v>0</v>
      </c>
      <c r="X53" s="20">
        <v>7</v>
      </c>
      <c r="Y53" s="20">
        <v>2</v>
      </c>
      <c r="Z53" s="20">
        <v>3</v>
      </c>
      <c r="AA53" s="20">
        <v>6</v>
      </c>
      <c r="AB53" s="20">
        <v>7</v>
      </c>
      <c r="AC53" s="20">
        <v>0</v>
      </c>
      <c r="AD53" s="20">
        <v>1</v>
      </c>
      <c r="AE53" s="20">
        <v>0</v>
      </c>
      <c r="AF53" s="20">
        <v>7</v>
      </c>
      <c r="AG53" s="20">
        <v>0</v>
      </c>
      <c r="AH53" s="20">
        <v>7</v>
      </c>
      <c r="AI53" s="20">
        <v>0</v>
      </c>
      <c r="AJ53" s="21">
        <v>3</v>
      </c>
      <c r="AK53" s="20">
        <v>7</v>
      </c>
      <c r="AL53" s="20">
        <v>5</v>
      </c>
      <c r="AM53" s="20">
        <v>6</v>
      </c>
      <c r="AN53" s="20">
        <v>6</v>
      </c>
      <c r="AO53" s="20">
        <v>0</v>
      </c>
      <c r="AP53" s="20">
        <v>1</v>
      </c>
      <c r="AQ53" s="20">
        <v>7</v>
      </c>
      <c r="AR53" s="20">
        <v>7</v>
      </c>
      <c r="AS53" s="20">
        <v>7</v>
      </c>
      <c r="AT53" s="20">
        <v>4</v>
      </c>
      <c r="AU53" s="20">
        <v>7</v>
      </c>
      <c r="AV53" s="20">
        <v>7</v>
      </c>
      <c r="AW53" s="20">
        <v>6</v>
      </c>
      <c r="AX53" s="27">
        <f t="shared" si="8"/>
        <v>198</v>
      </c>
      <c r="AY53" s="23"/>
    </row>
    <row r="54" spans="1:51" ht="15.75" customHeight="1">
      <c r="A54" s="45">
        <v>21</v>
      </c>
      <c r="B54" s="55" t="s">
        <v>132</v>
      </c>
      <c r="C54" s="38" t="s">
        <v>59</v>
      </c>
      <c r="D54" s="19" t="s">
        <v>133</v>
      </c>
      <c r="E54" s="20">
        <v>2</v>
      </c>
      <c r="F54" s="20">
        <v>2</v>
      </c>
      <c r="G54" s="20">
        <v>2</v>
      </c>
      <c r="H54" s="20">
        <v>6</v>
      </c>
      <c r="I54" s="20">
        <v>3</v>
      </c>
      <c r="J54" s="20">
        <v>2</v>
      </c>
      <c r="K54" s="20">
        <v>1</v>
      </c>
      <c r="L54" s="20">
        <v>1</v>
      </c>
      <c r="M54" s="20">
        <v>1</v>
      </c>
      <c r="N54" s="20">
        <v>5</v>
      </c>
      <c r="O54" s="20">
        <v>3</v>
      </c>
      <c r="P54" s="20">
        <v>6</v>
      </c>
      <c r="Q54" s="20">
        <v>5</v>
      </c>
      <c r="R54" s="20">
        <v>4</v>
      </c>
      <c r="S54" s="21">
        <v>5</v>
      </c>
      <c r="T54" s="20">
        <v>4</v>
      </c>
      <c r="U54" s="20">
        <v>2</v>
      </c>
      <c r="V54" s="20">
        <v>4</v>
      </c>
      <c r="W54" s="20">
        <v>3</v>
      </c>
      <c r="X54" s="20">
        <v>3</v>
      </c>
      <c r="Y54" s="20">
        <v>5</v>
      </c>
      <c r="Z54" s="20">
        <v>7</v>
      </c>
      <c r="AA54" s="20">
        <v>3</v>
      </c>
      <c r="AB54" s="20">
        <v>4</v>
      </c>
      <c r="AC54" s="20">
        <v>0</v>
      </c>
      <c r="AD54" s="20">
        <v>3</v>
      </c>
      <c r="AE54" s="20">
        <v>1</v>
      </c>
      <c r="AF54" s="20">
        <v>7</v>
      </c>
      <c r="AG54" s="20">
        <v>2</v>
      </c>
      <c r="AH54" s="20">
        <v>4</v>
      </c>
      <c r="AI54" s="20">
        <v>0</v>
      </c>
      <c r="AJ54" s="21">
        <v>3</v>
      </c>
      <c r="AK54" s="20">
        <v>4</v>
      </c>
      <c r="AL54" s="20">
        <v>3</v>
      </c>
      <c r="AM54" s="20">
        <v>6</v>
      </c>
      <c r="AN54" s="20">
        <v>5</v>
      </c>
      <c r="AO54" s="20">
        <v>2</v>
      </c>
      <c r="AP54" s="20">
        <v>4</v>
      </c>
      <c r="AQ54" s="20">
        <v>5</v>
      </c>
      <c r="AR54" s="20">
        <v>8</v>
      </c>
      <c r="AS54" s="20">
        <v>5</v>
      </c>
      <c r="AT54" s="20">
        <v>4</v>
      </c>
      <c r="AU54" s="20">
        <v>6</v>
      </c>
      <c r="AV54" s="20">
        <v>7</v>
      </c>
      <c r="AW54" s="20">
        <v>3</v>
      </c>
      <c r="AX54" s="27">
        <f t="shared" si="8"/>
        <v>165</v>
      </c>
      <c r="AY54" s="23"/>
    </row>
    <row r="55" spans="1:51" ht="15.75" customHeight="1">
      <c r="A55" s="45"/>
      <c r="B55" s="47" t="s">
        <v>134</v>
      </c>
      <c r="C55" s="38"/>
      <c r="D55" s="1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40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40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15"/>
      <c r="AY55" s="41"/>
    </row>
    <row r="56" spans="1:51" ht="15.75" customHeight="1">
      <c r="A56" s="45">
        <v>22</v>
      </c>
      <c r="B56" s="55" t="s">
        <v>135</v>
      </c>
      <c r="C56" s="38" t="s">
        <v>82</v>
      </c>
      <c r="D56" s="19" t="s">
        <v>131</v>
      </c>
      <c r="E56" s="39">
        <v>11.12</v>
      </c>
      <c r="F56" s="39">
        <v>5.4</v>
      </c>
      <c r="G56" s="39">
        <v>4.05</v>
      </c>
      <c r="H56" s="39">
        <v>5.4</v>
      </c>
      <c r="I56" s="39">
        <v>8.4700000000000006</v>
      </c>
      <c r="J56" s="39">
        <v>4.6500000000000004</v>
      </c>
      <c r="K56" s="39">
        <v>4.2</v>
      </c>
      <c r="L56" s="39">
        <v>13.02</v>
      </c>
      <c r="M56" s="39">
        <v>4.46</v>
      </c>
      <c r="N56" s="39">
        <v>8.4499999999999993</v>
      </c>
      <c r="O56" s="39">
        <v>3.62</v>
      </c>
      <c r="P56" s="39">
        <v>15.58</v>
      </c>
      <c r="Q56" s="39">
        <v>7.7</v>
      </c>
      <c r="R56" s="39">
        <v>10.220000000000001</v>
      </c>
      <c r="S56" s="40">
        <v>7.79</v>
      </c>
      <c r="T56" s="39">
        <v>5.96</v>
      </c>
      <c r="U56" s="39">
        <v>5.78</v>
      </c>
      <c r="V56" s="39">
        <v>6.69</v>
      </c>
      <c r="W56" s="39">
        <v>4.16</v>
      </c>
      <c r="X56" s="39">
        <v>5.0199999999999996</v>
      </c>
      <c r="Y56" s="39">
        <v>4.8</v>
      </c>
      <c r="Z56" s="39">
        <v>7.71</v>
      </c>
      <c r="AA56" s="39">
        <v>7.18</v>
      </c>
      <c r="AB56" s="39">
        <v>14.41</v>
      </c>
      <c r="AC56" s="39">
        <v>13.17</v>
      </c>
      <c r="AD56" s="39">
        <v>3.74</v>
      </c>
      <c r="AE56" s="39">
        <v>5.0999999999999996</v>
      </c>
      <c r="AF56" s="39">
        <v>21.16</v>
      </c>
      <c r="AG56" s="39">
        <v>2.59</v>
      </c>
      <c r="AH56" s="39">
        <v>3.88</v>
      </c>
      <c r="AI56" s="39">
        <v>3.86</v>
      </c>
      <c r="AJ56" s="40">
        <v>3.93</v>
      </c>
      <c r="AK56" s="39">
        <v>4.03</v>
      </c>
      <c r="AL56" s="39">
        <v>4.18</v>
      </c>
      <c r="AM56" s="39">
        <v>7.86</v>
      </c>
      <c r="AN56" s="39">
        <v>2.75</v>
      </c>
      <c r="AO56" s="39">
        <v>13.84</v>
      </c>
      <c r="AP56" s="39">
        <v>4.84</v>
      </c>
      <c r="AQ56" s="39">
        <v>9.73</v>
      </c>
      <c r="AR56" s="39">
        <v>15.71</v>
      </c>
      <c r="AS56" s="39">
        <v>7.77</v>
      </c>
      <c r="AT56" s="39">
        <v>4.91</v>
      </c>
      <c r="AU56" s="39">
        <v>5.93</v>
      </c>
      <c r="AV56" s="39">
        <v>9.48</v>
      </c>
      <c r="AW56" s="39">
        <v>3.57</v>
      </c>
      <c r="AX56" s="27">
        <f t="shared" ref="AX56:AX58" si="9">SUM(E56:AW56)</f>
        <v>327.87000000000006</v>
      </c>
      <c r="AY56" s="41"/>
    </row>
    <row r="57" spans="1:51" ht="15.75" customHeight="1">
      <c r="A57" s="45">
        <v>23</v>
      </c>
      <c r="B57" s="55" t="s">
        <v>136</v>
      </c>
      <c r="C57" s="38" t="s">
        <v>82</v>
      </c>
      <c r="D57" s="19" t="s">
        <v>131</v>
      </c>
      <c r="E57" s="39">
        <v>1.41</v>
      </c>
      <c r="F57" s="39">
        <v>2.42</v>
      </c>
      <c r="G57" s="39">
        <v>1.42</v>
      </c>
      <c r="H57" s="39">
        <v>2.42</v>
      </c>
      <c r="I57" s="39">
        <v>3.97</v>
      </c>
      <c r="J57" s="39">
        <v>1.64</v>
      </c>
      <c r="K57" s="39">
        <v>1.17</v>
      </c>
      <c r="L57" s="39">
        <v>3.96</v>
      </c>
      <c r="M57" s="39">
        <v>2.2200000000000002</v>
      </c>
      <c r="N57" s="39">
        <v>3.28</v>
      </c>
      <c r="O57" s="39">
        <v>2.0099999999999998</v>
      </c>
      <c r="P57" s="39">
        <v>5.45</v>
      </c>
      <c r="Q57" s="39">
        <v>0</v>
      </c>
      <c r="R57" s="39">
        <v>3.66</v>
      </c>
      <c r="S57" s="40">
        <v>6.52</v>
      </c>
      <c r="T57" s="39">
        <v>2.94</v>
      </c>
      <c r="U57" s="39">
        <v>2.4</v>
      </c>
      <c r="V57" s="39">
        <v>3.8</v>
      </c>
      <c r="W57" s="39">
        <v>1.99</v>
      </c>
      <c r="X57" s="39">
        <v>1.51</v>
      </c>
      <c r="Y57" s="39">
        <v>1.41</v>
      </c>
      <c r="Z57" s="39">
        <v>3.16</v>
      </c>
      <c r="AA57" s="39">
        <v>4.09</v>
      </c>
      <c r="AB57" s="39">
        <v>3.22</v>
      </c>
      <c r="AC57" s="39">
        <v>3.93</v>
      </c>
      <c r="AD57" s="39">
        <v>0.86</v>
      </c>
      <c r="AE57" s="39">
        <v>0.53</v>
      </c>
      <c r="AF57" s="39">
        <v>8.9</v>
      </c>
      <c r="AG57" s="39">
        <v>0.64</v>
      </c>
      <c r="AH57" s="39">
        <v>12.71</v>
      </c>
      <c r="AI57" s="39">
        <v>2.7</v>
      </c>
      <c r="AJ57" s="40">
        <v>1.05</v>
      </c>
      <c r="AK57" s="39">
        <v>7.09</v>
      </c>
      <c r="AL57" s="39">
        <v>4.72</v>
      </c>
      <c r="AM57" s="39">
        <v>2.84</v>
      </c>
      <c r="AN57" s="39">
        <v>0.46</v>
      </c>
      <c r="AO57" s="39">
        <v>1.43</v>
      </c>
      <c r="AP57" s="39">
        <v>1.58</v>
      </c>
      <c r="AQ57" s="39">
        <v>5.79</v>
      </c>
      <c r="AR57" s="39">
        <v>4.54</v>
      </c>
      <c r="AS57" s="39">
        <v>2.1800000000000002</v>
      </c>
      <c r="AT57" s="39">
        <v>1.61</v>
      </c>
      <c r="AU57" s="39">
        <v>2.69</v>
      </c>
      <c r="AV57" s="39">
        <v>1.74</v>
      </c>
      <c r="AW57" s="39">
        <v>1.74</v>
      </c>
      <c r="AX57" s="27">
        <f t="shared" si="9"/>
        <v>135.80000000000007</v>
      </c>
      <c r="AY57" s="41"/>
    </row>
    <row r="58" spans="1:51" ht="15.75" customHeight="1">
      <c r="A58" s="45">
        <v>24</v>
      </c>
      <c r="B58" s="55" t="s">
        <v>137</v>
      </c>
      <c r="C58" s="38" t="s">
        <v>82</v>
      </c>
      <c r="D58" s="19" t="s">
        <v>131</v>
      </c>
      <c r="E58" s="20">
        <v>78.569999999999993</v>
      </c>
      <c r="F58" s="20">
        <v>101.21</v>
      </c>
      <c r="G58" s="20">
        <v>103.27</v>
      </c>
      <c r="H58" s="20">
        <v>101.21</v>
      </c>
      <c r="I58" s="20">
        <v>167.91</v>
      </c>
      <c r="J58" s="20">
        <v>108.38</v>
      </c>
      <c r="K58" s="20">
        <v>240.6</v>
      </c>
      <c r="L58" s="20">
        <v>1077.6600000000001</v>
      </c>
      <c r="M58" s="20">
        <v>98.74</v>
      </c>
      <c r="N58" s="20">
        <v>486.02</v>
      </c>
      <c r="O58" s="20">
        <v>123.39</v>
      </c>
      <c r="P58" s="20">
        <v>842.24</v>
      </c>
      <c r="Q58" s="20">
        <v>111.88</v>
      </c>
      <c r="R58" s="20">
        <v>457.28</v>
      </c>
      <c r="S58" s="21">
        <v>435.83</v>
      </c>
      <c r="T58" s="20">
        <v>346.3</v>
      </c>
      <c r="U58" s="20">
        <v>357.31</v>
      </c>
      <c r="V58" s="20">
        <v>327.47000000000003</v>
      </c>
      <c r="W58" s="20">
        <v>197.24</v>
      </c>
      <c r="X58" s="20">
        <v>129.54</v>
      </c>
      <c r="Y58" s="20">
        <v>201.22</v>
      </c>
      <c r="Z58" s="20">
        <v>412.15</v>
      </c>
      <c r="AA58" s="20">
        <v>201.1</v>
      </c>
      <c r="AB58" s="20">
        <v>499.3</v>
      </c>
      <c r="AC58" s="20">
        <v>1022.54</v>
      </c>
      <c r="AD58" s="20">
        <v>188.42</v>
      </c>
      <c r="AE58" s="20">
        <v>188.42</v>
      </c>
      <c r="AF58" s="20">
        <v>1189.71</v>
      </c>
      <c r="AG58" s="20">
        <v>1189.71</v>
      </c>
      <c r="AH58" s="20">
        <v>1189.71</v>
      </c>
      <c r="AI58" s="20">
        <v>445.8</v>
      </c>
      <c r="AJ58" s="21">
        <v>445.8</v>
      </c>
      <c r="AK58" s="20">
        <v>503.06</v>
      </c>
      <c r="AL58" s="20">
        <v>503.06</v>
      </c>
      <c r="AM58" s="20">
        <v>342.93</v>
      </c>
      <c r="AN58" s="20">
        <v>300.08</v>
      </c>
      <c r="AO58" s="20">
        <v>51.81</v>
      </c>
      <c r="AP58" s="20">
        <v>108.05</v>
      </c>
      <c r="AQ58" s="20">
        <v>514.66</v>
      </c>
      <c r="AR58" s="20">
        <v>1138.44</v>
      </c>
      <c r="AS58" s="20">
        <v>202.11</v>
      </c>
      <c r="AT58" s="20">
        <v>119.9</v>
      </c>
      <c r="AU58" s="20">
        <v>421.81</v>
      </c>
      <c r="AV58" s="20">
        <v>273.74</v>
      </c>
      <c r="AW58" s="20">
        <v>298.99</v>
      </c>
      <c r="AX58" s="27">
        <f t="shared" si="9"/>
        <v>17844.57</v>
      </c>
      <c r="AY58" s="23"/>
    </row>
    <row r="59" spans="1:51" ht="15.75" customHeight="1">
      <c r="A59" s="61">
        <v>25</v>
      </c>
      <c r="B59" s="62" t="s">
        <v>138</v>
      </c>
      <c r="C59" s="63" t="s">
        <v>73</v>
      </c>
      <c r="D59" s="63" t="s">
        <v>94</v>
      </c>
      <c r="E59" s="32">
        <v>0.97</v>
      </c>
      <c r="F59" s="32">
        <v>0.97</v>
      </c>
      <c r="G59" s="32">
        <v>0.56999999999999995</v>
      </c>
      <c r="H59" s="32">
        <v>0.97</v>
      </c>
      <c r="I59" s="32">
        <v>0.93</v>
      </c>
      <c r="J59" s="32">
        <v>0.99</v>
      </c>
      <c r="K59" s="32">
        <v>0.96</v>
      </c>
      <c r="L59" s="32">
        <v>0.87</v>
      </c>
      <c r="M59" s="32">
        <v>0.74</v>
      </c>
      <c r="N59" s="32">
        <v>0.92</v>
      </c>
      <c r="O59" s="32">
        <v>0.64</v>
      </c>
      <c r="P59" s="32">
        <v>0.92</v>
      </c>
      <c r="Q59" s="32">
        <v>0.98</v>
      </c>
      <c r="R59" s="32">
        <v>0.96</v>
      </c>
      <c r="S59" s="34">
        <v>0.67</v>
      </c>
      <c r="T59" s="32">
        <v>0.96</v>
      </c>
      <c r="U59" s="32">
        <v>0.86</v>
      </c>
      <c r="V59" s="32">
        <v>0.71</v>
      </c>
      <c r="W59" s="32">
        <v>0.67</v>
      </c>
      <c r="X59" s="32">
        <v>0.97</v>
      </c>
      <c r="Y59" s="32">
        <v>0.98</v>
      </c>
      <c r="Z59" s="32">
        <v>0.69</v>
      </c>
      <c r="AA59" s="32">
        <v>0.99</v>
      </c>
      <c r="AB59" s="32">
        <v>0.98</v>
      </c>
      <c r="AC59" s="32">
        <v>0.96</v>
      </c>
      <c r="AD59" s="32">
        <v>0</v>
      </c>
      <c r="AE59" s="32">
        <v>0.69</v>
      </c>
      <c r="AF59" s="32">
        <v>1</v>
      </c>
      <c r="AG59" s="32">
        <v>1</v>
      </c>
      <c r="AH59" s="32">
        <v>0</v>
      </c>
      <c r="AI59" s="32">
        <v>0</v>
      </c>
      <c r="AJ59" s="34">
        <v>0.73</v>
      </c>
      <c r="AK59" s="32">
        <v>0.62</v>
      </c>
      <c r="AL59" s="32">
        <v>0.8</v>
      </c>
      <c r="AM59" s="32">
        <v>0.85</v>
      </c>
      <c r="AN59" s="32">
        <v>0</v>
      </c>
      <c r="AO59" s="32">
        <v>0.89</v>
      </c>
      <c r="AP59" s="32">
        <v>0.67</v>
      </c>
      <c r="AQ59" s="32">
        <v>0.94</v>
      </c>
      <c r="AR59" s="32">
        <v>0</v>
      </c>
      <c r="AS59" s="32">
        <v>0</v>
      </c>
      <c r="AT59" s="32">
        <v>0.66</v>
      </c>
      <c r="AU59" s="32">
        <v>0.67</v>
      </c>
      <c r="AV59" s="32">
        <v>0</v>
      </c>
      <c r="AW59" s="32">
        <v>0.84</v>
      </c>
      <c r="AX59" s="35">
        <f t="shared" ref="AX59:AX64" si="10">AVERAGE(E59:AW59)</f>
        <v>0.7153333333333336</v>
      </c>
      <c r="AY59" s="36"/>
    </row>
    <row r="60" spans="1:51" ht="15.75" customHeight="1">
      <c r="A60" s="61">
        <v>26</v>
      </c>
      <c r="B60" s="62" t="s">
        <v>139</v>
      </c>
      <c r="C60" s="63" t="s">
        <v>73</v>
      </c>
      <c r="D60" s="63" t="s">
        <v>94</v>
      </c>
      <c r="E60" s="32">
        <v>0.89</v>
      </c>
      <c r="F60" s="32">
        <v>0.88</v>
      </c>
      <c r="G60" s="32">
        <v>0.96</v>
      </c>
      <c r="H60" s="32">
        <v>0.88</v>
      </c>
      <c r="I60" s="32">
        <v>0.91</v>
      </c>
      <c r="J60" s="32">
        <v>0.91</v>
      </c>
      <c r="K60" s="32">
        <v>0.96</v>
      </c>
      <c r="L60" s="32">
        <v>0.96</v>
      </c>
      <c r="M60" s="32">
        <v>0.99</v>
      </c>
      <c r="N60" s="32">
        <v>0.95</v>
      </c>
      <c r="O60" s="32">
        <v>0.93</v>
      </c>
      <c r="P60" s="32">
        <v>0.93</v>
      </c>
      <c r="Q60" s="32">
        <v>0</v>
      </c>
      <c r="R60" s="32">
        <v>0.94</v>
      </c>
      <c r="S60" s="34">
        <v>0.96</v>
      </c>
      <c r="T60" s="32">
        <v>0.94</v>
      </c>
      <c r="U60" s="32">
        <v>0.98</v>
      </c>
      <c r="V60" s="32">
        <v>0.9</v>
      </c>
      <c r="W60" s="32">
        <v>0.98</v>
      </c>
      <c r="X60" s="32">
        <v>0.96</v>
      </c>
      <c r="Y60" s="32">
        <v>0.99</v>
      </c>
      <c r="Z60" s="32">
        <v>0.99</v>
      </c>
      <c r="AA60" s="32">
        <v>0.98</v>
      </c>
      <c r="AB60" s="32">
        <v>0.98</v>
      </c>
      <c r="AC60" s="32">
        <v>0.98</v>
      </c>
      <c r="AD60" s="32">
        <v>0</v>
      </c>
      <c r="AE60" s="32">
        <v>0.96</v>
      </c>
      <c r="AF60" s="32">
        <v>0.95</v>
      </c>
      <c r="AG60" s="32">
        <v>0.95</v>
      </c>
      <c r="AH60" s="32">
        <v>0</v>
      </c>
      <c r="AI60" s="32">
        <v>0</v>
      </c>
      <c r="AJ60" s="34">
        <v>0.92</v>
      </c>
      <c r="AK60" s="32">
        <v>0.94</v>
      </c>
      <c r="AL60" s="32">
        <v>0.94</v>
      </c>
      <c r="AM60" s="32">
        <v>0.96</v>
      </c>
      <c r="AN60" s="32">
        <v>0.94</v>
      </c>
      <c r="AO60" s="32">
        <v>0.9</v>
      </c>
      <c r="AP60" s="32">
        <v>0.99</v>
      </c>
      <c r="AQ60" s="32">
        <v>0.94</v>
      </c>
      <c r="AR60" s="32">
        <v>0</v>
      </c>
      <c r="AS60" s="32">
        <v>0</v>
      </c>
      <c r="AT60" s="32">
        <v>0.91</v>
      </c>
      <c r="AU60" s="32">
        <v>0.93</v>
      </c>
      <c r="AV60" s="32">
        <v>0</v>
      </c>
      <c r="AW60" s="32">
        <v>0.97</v>
      </c>
      <c r="AX60" s="35">
        <f t="shared" si="10"/>
        <v>0.79844444444444429</v>
      </c>
      <c r="AY60" s="36"/>
    </row>
    <row r="61" spans="1:51" ht="15.75" customHeight="1">
      <c r="A61" s="61">
        <v>27</v>
      </c>
      <c r="B61" s="62" t="s">
        <v>140</v>
      </c>
      <c r="C61" s="63" t="s">
        <v>73</v>
      </c>
      <c r="D61" s="63" t="s">
        <v>94</v>
      </c>
      <c r="E61" s="32">
        <v>1</v>
      </c>
      <c r="F61" s="32">
        <v>0.99</v>
      </c>
      <c r="G61" s="32">
        <v>0.87</v>
      </c>
      <c r="H61" s="32">
        <v>0.99</v>
      </c>
      <c r="I61" s="32">
        <v>1</v>
      </c>
      <c r="J61" s="32">
        <v>0.99</v>
      </c>
      <c r="K61" s="32">
        <v>1</v>
      </c>
      <c r="L61" s="32">
        <v>1</v>
      </c>
      <c r="M61" s="32">
        <v>0.99</v>
      </c>
      <c r="N61" s="32">
        <v>1</v>
      </c>
      <c r="O61" s="32">
        <v>0.99</v>
      </c>
      <c r="P61" s="32">
        <v>1</v>
      </c>
      <c r="Q61" s="32">
        <v>1</v>
      </c>
      <c r="R61" s="32">
        <v>1</v>
      </c>
      <c r="S61" s="34">
        <v>1</v>
      </c>
      <c r="T61" s="32">
        <v>1</v>
      </c>
      <c r="U61" s="32">
        <v>0.99</v>
      </c>
      <c r="V61" s="32">
        <v>1</v>
      </c>
      <c r="W61" s="32">
        <v>1</v>
      </c>
      <c r="X61" s="32">
        <v>0.99</v>
      </c>
      <c r="Y61" s="32">
        <v>1</v>
      </c>
      <c r="Z61" s="32">
        <v>1</v>
      </c>
      <c r="AA61" s="32">
        <v>0.93</v>
      </c>
      <c r="AB61" s="32">
        <v>1</v>
      </c>
      <c r="AC61" s="32">
        <v>1</v>
      </c>
      <c r="AD61" s="32">
        <v>1</v>
      </c>
      <c r="AE61" s="32">
        <v>1</v>
      </c>
      <c r="AF61" s="32">
        <v>1</v>
      </c>
      <c r="AG61" s="32">
        <v>1</v>
      </c>
      <c r="AH61" s="32">
        <v>1</v>
      </c>
      <c r="AI61" s="32">
        <v>0.98</v>
      </c>
      <c r="AJ61" s="34">
        <v>0.98</v>
      </c>
      <c r="AK61" s="32">
        <v>1</v>
      </c>
      <c r="AL61" s="32">
        <v>1</v>
      </c>
      <c r="AM61" s="32">
        <v>1</v>
      </c>
      <c r="AN61" s="32">
        <v>1</v>
      </c>
      <c r="AO61" s="32">
        <v>1</v>
      </c>
      <c r="AP61" s="32">
        <v>1</v>
      </c>
      <c r="AQ61" s="32">
        <v>1</v>
      </c>
      <c r="AR61" s="32">
        <v>1</v>
      </c>
      <c r="AS61" s="32">
        <v>1</v>
      </c>
      <c r="AT61" s="32">
        <v>1</v>
      </c>
      <c r="AU61" s="32">
        <v>0.97</v>
      </c>
      <c r="AV61" s="32">
        <v>1</v>
      </c>
      <c r="AW61" s="32">
        <v>0.99</v>
      </c>
      <c r="AX61" s="35">
        <f t="shared" si="10"/>
        <v>0.99222222222222223</v>
      </c>
      <c r="AY61" s="36"/>
    </row>
    <row r="62" spans="1:51" ht="15.75" customHeight="1">
      <c r="A62" s="61">
        <v>28</v>
      </c>
      <c r="B62" s="62" t="s">
        <v>141</v>
      </c>
      <c r="C62" s="63" t="s">
        <v>73</v>
      </c>
      <c r="D62" s="63" t="s">
        <v>129</v>
      </c>
      <c r="E62" s="32">
        <f t="shared" ref="E62:AW64" si="11">100%-E59</f>
        <v>3.0000000000000027E-2</v>
      </c>
      <c r="F62" s="32">
        <f t="shared" si="11"/>
        <v>3.0000000000000027E-2</v>
      </c>
      <c r="G62" s="32">
        <f t="shared" si="11"/>
        <v>0.43000000000000005</v>
      </c>
      <c r="H62" s="32">
        <f t="shared" si="11"/>
        <v>3.0000000000000027E-2</v>
      </c>
      <c r="I62" s="32">
        <f t="shared" si="11"/>
        <v>6.9999999999999951E-2</v>
      </c>
      <c r="J62" s="32">
        <f t="shared" si="11"/>
        <v>1.0000000000000009E-2</v>
      </c>
      <c r="K62" s="32">
        <f t="shared" si="11"/>
        <v>4.0000000000000036E-2</v>
      </c>
      <c r="L62" s="32">
        <f t="shared" si="11"/>
        <v>0.13</v>
      </c>
      <c r="M62" s="32">
        <f t="shared" si="11"/>
        <v>0.26</v>
      </c>
      <c r="N62" s="32">
        <f t="shared" si="11"/>
        <v>7.999999999999996E-2</v>
      </c>
      <c r="O62" s="32">
        <f t="shared" si="11"/>
        <v>0.36</v>
      </c>
      <c r="P62" s="32">
        <f t="shared" si="11"/>
        <v>7.999999999999996E-2</v>
      </c>
      <c r="Q62" s="32">
        <f t="shared" si="11"/>
        <v>2.0000000000000018E-2</v>
      </c>
      <c r="R62" s="32">
        <f t="shared" si="11"/>
        <v>4.0000000000000036E-2</v>
      </c>
      <c r="S62" s="32">
        <f t="shared" si="11"/>
        <v>0.32999999999999996</v>
      </c>
      <c r="T62" s="32">
        <f t="shared" si="11"/>
        <v>4.0000000000000036E-2</v>
      </c>
      <c r="U62" s="32">
        <f t="shared" si="11"/>
        <v>0.14000000000000001</v>
      </c>
      <c r="V62" s="32">
        <f t="shared" si="11"/>
        <v>0.29000000000000004</v>
      </c>
      <c r="W62" s="32">
        <f t="shared" si="11"/>
        <v>0.32999999999999996</v>
      </c>
      <c r="X62" s="32">
        <f t="shared" si="11"/>
        <v>3.0000000000000027E-2</v>
      </c>
      <c r="Y62" s="32">
        <f t="shared" si="11"/>
        <v>2.0000000000000018E-2</v>
      </c>
      <c r="Z62" s="32">
        <f t="shared" si="11"/>
        <v>0.31000000000000005</v>
      </c>
      <c r="AA62" s="32">
        <f t="shared" si="11"/>
        <v>1.0000000000000009E-2</v>
      </c>
      <c r="AB62" s="32">
        <f t="shared" si="11"/>
        <v>2.0000000000000018E-2</v>
      </c>
      <c r="AC62" s="32">
        <f t="shared" si="11"/>
        <v>4.0000000000000036E-2</v>
      </c>
      <c r="AD62" s="32">
        <f t="shared" si="11"/>
        <v>1</v>
      </c>
      <c r="AE62" s="32">
        <f t="shared" si="11"/>
        <v>0.31000000000000005</v>
      </c>
      <c r="AF62" s="32">
        <f t="shared" si="11"/>
        <v>0</v>
      </c>
      <c r="AG62" s="32">
        <f t="shared" si="11"/>
        <v>0</v>
      </c>
      <c r="AH62" s="32">
        <f t="shared" si="11"/>
        <v>1</v>
      </c>
      <c r="AI62" s="32">
        <f t="shared" si="11"/>
        <v>1</v>
      </c>
      <c r="AJ62" s="32">
        <f t="shared" si="11"/>
        <v>0.27</v>
      </c>
      <c r="AK62" s="32">
        <f t="shared" si="11"/>
        <v>0.38</v>
      </c>
      <c r="AL62" s="32">
        <f t="shared" si="11"/>
        <v>0.19999999999999996</v>
      </c>
      <c r="AM62" s="32">
        <f t="shared" si="11"/>
        <v>0.15000000000000002</v>
      </c>
      <c r="AN62" s="32">
        <f t="shared" si="11"/>
        <v>1</v>
      </c>
      <c r="AO62" s="32">
        <f t="shared" si="11"/>
        <v>0.10999999999999999</v>
      </c>
      <c r="AP62" s="32">
        <f t="shared" si="11"/>
        <v>0.32999999999999996</v>
      </c>
      <c r="AQ62" s="32">
        <f t="shared" si="11"/>
        <v>6.0000000000000053E-2</v>
      </c>
      <c r="AR62" s="32">
        <f t="shared" si="11"/>
        <v>1</v>
      </c>
      <c r="AS62" s="32">
        <f t="shared" si="11"/>
        <v>1</v>
      </c>
      <c r="AT62" s="32">
        <f t="shared" si="11"/>
        <v>0.33999999999999997</v>
      </c>
      <c r="AU62" s="32">
        <f t="shared" si="11"/>
        <v>0.32999999999999996</v>
      </c>
      <c r="AV62" s="32">
        <f t="shared" si="11"/>
        <v>1</v>
      </c>
      <c r="AW62" s="32">
        <f t="shared" si="11"/>
        <v>0.16000000000000003</v>
      </c>
      <c r="AX62" s="35">
        <f t="shared" si="10"/>
        <v>0.28466666666666668</v>
      </c>
      <c r="AY62" s="36"/>
    </row>
    <row r="63" spans="1:51" ht="15.75" customHeight="1">
      <c r="A63" s="61">
        <v>29</v>
      </c>
      <c r="B63" s="62" t="s">
        <v>142</v>
      </c>
      <c r="C63" s="63" t="s">
        <v>73</v>
      </c>
      <c r="D63" s="63" t="s">
        <v>129</v>
      </c>
      <c r="E63" s="32">
        <f t="shared" si="11"/>
        <v>0.10999999999999999</v>
      </c>
      <c r="F63" s="32">
        <f t="shared" si="11"/>
        <v>0.12</v>
      </c>
      <c r="G63" s="32">
        <f t="shared" si="11"/>
        <v>4.0000000000000036E-2</v>
      </c>
      <c r="H63" s="32">
        <f t="shared" si="11"/>
        <v>0.12</v>
      </c>
      <c r="I63" s="32">
        <f t="shared" si="11"/>
        <v>8.9999999999999969E-2</v>
      </c>
      <c r="J63" s="32">
        <f t="shared" si="11"/>
        <v>8.9999999999999969E-2</v>
      </c>
      <c r="K63" s="32">
        <f t="shared" si="11"/>
        <v>4.0000000000000036E-2</v>
      </c>
      <c r="L63" s="32">
        <f t="shared" si="11"/>
        <v>4.0000000000000036E-2</v>
      </c>
      <c r="M63" s="32">
        <f t="shared" si="11"/>
        <v>1.0000000000000009E-2</v>
      </c>
      <c r="N63" s="32">
        <f t="shared" si="11"/>
        <v>5.0000000000000044E-2</v>
      </c>
      <c r="O63" s="32">
        <f t="shared" si="11"/>
        <v>6.9999999999999951E-2</v>
      </c>
      <c r="P63" s="32">
        <f t="shared" si="11"/>
        <v>6.9999999999999951E-2</v>
      </c>
      <c r="Q63" s="32">
        <f t="shared" si="11"/>
        <v>1</v>
      </c>
      <c r="R63" s="32">
        <f t="shared" si="11"/>
        <v>6.0000000000000053E-2</v>
      </c>
      <c r="S63" s="32">
        <f t="shared" si="11"/>
        <v>4.0000000000000036E-2</v>
      </c>
      <c r="T63" s="32">
        <f t="shared" si="11"/>
        <v>6.0000000000000053E-2</v>
      </c>
      <c r="U63" s="32">
        <f t="shared" si="11"/>
        <v>2.0000000000000018E-2</v>
      </c>
      <c r="V63" s="32">
        <f t="shared" si="11"/>
        <v>9.9999999999999978E-2</v>
      </c>
      <c r="W63" s="32">
        <f t="shared" si="11"/>
        <v>2.0000000000000018E-2</v>
      </c>
      <c r="X63" s="32">
        <f t="shared" si="11"/>
        <v>4.0000000000000036E-2</v>
      </c>
      <c r="Y63" s="32">
        <f t="shared" si="11"/>
        <v>1.0000000000000009E-2</v>
      </c>
      <c r="Z63" s="32">
        <f t="shared" si="11"/>
        <v>1.0000000000000009E-2</v>
      </c>
      <c r="AA63" s="32">
        <f t="shared" si="11"/>
        <v>2.0000000000000018E-2</v>
      </c>
      <c r="AB63" s="32">
        <f t="shared" si="11"/>
        <v>2.0000000000000018E-2</v>
      </c>
      <c r="AC63" s="32">
        <f t="shared" si="11"/>
        <v>2.0000000000000018E-2</v>
      </c>
      <c r="AD63" s="32">
        <f t="shared" si="11"/>
        <v>1</v>
      </c>
      <c r="AE63" s="32">
        <f t="shared" si="11"/>
        <v>4.0000000000000036E-2</v>
      </c>
      <c r="AF63" s="32">
        <f t="shared" si="11"/>
        <v>5.0000000000000044E-2</v>
      </c>
      <c r="AG63" s="32">
        <f t="shared" si="11"/>
        <v>5.0000000000000044E-2</v>
      </c>
      <c r="AH63" s="32">
        <f t="shared" si="11"/>
        <v>1</v>
      </c>
      <c r="AI63" s="32">
        <f t="shared" si="11"/>
        <v>1</v>
      </c>
      <c r="AJ63" s="32">
        <f t="shared" si="11"/>
        <v>7.999999999999996E-2</v>
      </c>
      <c r="AK63" s="32">
        <f t="shared" si="11"/>
        <v>6.0000000000000053E-2</v>
      </c>
      <c r="AL63" s="32">
        <f t="shared" si="11"/>
        <v>6.0000000000000053E-2</v>
      </c>
      <c r="AM63" s="32">
        <f t="shared" si="11"/>
        <v>4.0000000000000036E-2</v>
      </c>
      <c r="AN63" s="32">
        <f t="shared" si="11"/>
        <v>6.0000000000000053E-2</v>
      </c>
      <c r="AO63" s="32">
        <f t="shared" si="11"/>
        <v>9.9999999999999978E-2</v>
      </c>
      <c r="AP63" s="32">
        <f t="shared" si="11"/>
        <v>1.0000000000000009E-2</v>
      </c>
      <c r="AQ63" s="32">
        <f t="shared" si="11"/>
        <v>6.0000000000000053E-2</v>
      </c>
      <c r="AR63" s="32">
        <f t="shared" si="11"/>
        <v>1</v>
      </c>
      <c r="AS63" s="32">
        <f t="shared" si="11"/>
        <v>1</v>
      </c>
      <c r="AT63" s="32">
        <f t="shared" si="11"/>
        <v>8.9999999999999969E-2</v>
      </c>
      <c r="AU63" s="32">
        <f t="shared" si="11"/>
        <v>6.9999999999999951E-2</v>
      </c>
      <c r="AV63" s="32">
        <f t="shared" si="11"/>
        <v>1</v>
      </c>
      <c r="AW63" s="32">
        <f t="shared" si="11"/>
        <v>3.0000000000000027E-2</v>
      </c>
      <c r="AX63" s="35">
        <f t="shared" si="10"/>
        <v>0.20155555555555557</v>
      </c>
      <c r="AY63" s="36"/>
    </row>
    <row r="64" spans="1:51" ht="15.75" customHeight="1">
      <c r="A64" s="61">
        <v>30</v>
      </c>
      <c r="B64" s="62" t="s">
        <v>143</v>
      </c>
      <c r="C64" s="63" t="s">
        <v>73</v>
      </c>
      <c r="D64" s="63" t="s">
        <v>129</v>
      </c>
      <c r="E64" s="32">
        <f t="shared" si="11"/>
        <v>0</v>
      </c>
      <c r="F64" s="32">
        <f t="shared" si="11"/>
        <v>1.0000000000000009E-2</v>
      </c>
      <c r="G64" s="32">
        <f t="shared" si="11"/>
        <v>0.13</v>
      </c>
      <c r="H64" s="32">
        <f t="shared" si="11"/>
        <v>1.0000000000000009E-2</v>
      </c>
      <c r="I64" s="32">
        <f t="shared" si="11"/>
        <v>0</v>
      </c>
      <c r="J64" s="32">
        <f t="shared" si="11"/>
        <v>1.0000000000000009E-2</v>
      </c>
      <c r="K64" s="32">
        <f t="shared" si="11"/>
        <v>0</v>
      </c>
      <c r="L64" s="32">
        <f t="shared" si="11"/>
        <v>0</v>
      </c>
      <c r="M64" s="32">
        <f t="shared" si="11"/>
        <v>1.0000000000000009E-2</v>
      </c>
      <c r="N64" s="32">
        <f t="shared" si="11"/>
        <v>0</v>
      </c>
      <c r="O64" s="32">
        <f t="shared" si="11"/>
        <v>1.0000000000000009E-2</v>
      </c>
      <c r="P64" s="32">
        <f t="shared" si="11"/>
        <v>0</v>
      </c>
      <c r="Q64" s="32">
        <f t="shared" si="11"/>
        <v>0</v>
      </c>
      <c r="R64" s="32">
        <f t="shared" si="11"/>
        <v>0</v>
      </c>
      <c r="S64" s="32">
        <f t="shared" si="11"/>
        <v>0</v>
      </c>
      <c r="T64" s="32">
        <f t="shared" si="11"/>
        <v>0</v>
      </c>
      <c r="U64" s="32">
        <f t="shared" si="11"/>
        <v>1.0000000000000009E-2</v>
      </c>
      <c r="V64" s="32">
        <f t="shared" si="11"/>
        <v>0</v>
      </c>
      <c r="W64" s="32">
        <f t="shared" si="11"/>
        <v>0</v>
      </c>
      <c r="X64" s="32">
        <f t="shared" si="11"/>
        <v>1.0000000000000009E-2</v>
      </c>
      <c r="Y64" s="32">
        <f t="shared" si="11"/>
        <v>0</v>
      </c>
      <c r="Z64" s="32">
        <f t="shared" si="11"/>
        <v>0</v>
      </c>
      <c r="AA64" s="32">
        <f t="shared" si="11"/>
        <v>6.9999999999999951E-2</v>
      </c>
      <c r="AB64" s="32">
        <f t="shared" si="11"/>
        <v>0</v>
      </c>
      <c r="AC64" s="32">
        <f t="shared" si="11"/>
        <v>0</v>
      </c>
      <c r="AD64" s="32">
        <f t="shared" si="11"/>
        <v>0</v>
      </c>
      <c r="AE64" s="32">
        <f t="shared" si="11"/>
        <v>0</v>
      </c>
      <c r="AF64" s="32">
        <f t="shared" si="11"/>
        <v>0</v>
      </c>
      <c r="AG64" s="32">
        <f t="shared" si="11"/>
        <v>0</v>
      </c>
      <c r="AH64" s="32">
        <f t="shared" si="11"/>
        <v>0</v>
      </c>
      <c r="AI64" s="32">
        <f t="shared" si="11"/>
        <v>2.0000000000000018E-2</v>
      </c>
      <c r="AJ64" s="32">
        <f t="shared" si="11"/>
        <v>2.0000000000000018E-2</v>
      </c>
      <c r="AK64" s="32">
        <f t="shared" si="11"/>
        <v>0</v>
      </c>
      <c r="AL64" s="32">
        <f t="shared" si="11"/>
        <v>0</v>
      </c>
      <c r="AM64" s="32">
        <f t="shared" si="11"/>
        <v>0</v>
      </c>
      <c r="AN64" s="32">
        <f t="shared" si="11"/>
        <v>0</v>
      </c>
      <c r="AO64" s="32">
        <f t="shared" si="11"/>
        <v>0</v>
      </c>
      <c r="AP64" s="32">
        <f t="shared" si="11"/>
        <v>0</v>
      </c>
      <c r="AQ64" s="32">
        <f t="shared" si="11"/>
        <v>0</v>
      </c>
      <c r="AR64" s="32">
        <f t="shared" si="11"/>
        <v>0</v>
      </c>
      <c r="AS64" s="32">
        <f t="shared" si="11"/>
        <v>0</v>
      </c>
      <c r="AT64" s="32">
        <f t="shared" si="11"/>
        <v>0</v>
      </c>
      <c r="AU64" s="32">
        <f t="shared" si="11"/>
        <v>3.0000000000000027E-2</v>
      </c>
      <c r="AV64" s="32">
        <f t="shared" si="11"/>
        <v>0</v>
      </c>
      <c r="AW64" s="32">
        <f t="shared" si="11"/>
        <v>1.0000000000000009E-2</v>
      </c>
      <c r="AX64" s="35">
        <f t="shared" si="10"/>
        <v>7.7777777777777802E-3</v>
      </c>
      <c r="AY64" s="36"/>
    </row>
    <row r="65" spans="1:51" ht="15.75" customHeight="1">
      <c r="A65" s="64"/>
      <c r="B65" s="65" t="s">
        <v>144</v>
      </c>
      <c r="C65" s="63"/>
      <c r="D65" s="63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4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4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15"/>
      <c r="AY65" s="36"/>
    </row>
    <row r="66" spans="1:51" ht="15.75" customHeight="1">
      <c r="A66" s="66"/>
      <c r="B66" s="67" t="s">
        <v>145</v>
      </c>
      <c r="C66" s="48"/>
      <c r="D66" s="49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4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4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15"/>
      <c r="AY66" s="36"/>
    </row>
    <row r="67" spans="1:51" ht="15.75" customHeight="1">
      <c r="A67" s="66">
        <v>1</v>
      </c>
      <c r="B67" s="68" t="s">
        <v>146</v>
      </c>
      <c r="C67" s="57" t="s">
        <v>56</v>
      </c>
      <c r="D67" s="19" t="s">
        <v>147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70">
        <v>0</v>
      </c>
      <c r="T67" s="69">
        <v>10</v>
      </c>
      <c r="U67" s="69">
        <v>0</v>
      </c>
      <c r="V67" s="69">
        <v>0</v>
      </c>
      <c r="W67" s="69">
        <v>0</v>
      </c>
      <c r="X67" s="69">
        <v>0</v>
      </c>
      <c r="Y67" s="69">
        <v>0</v>
      </c>
      <c r="Z67" s="69">
        <v>0</v>
      </c>
      <c r="AA67" s="69">
        <v>0</v>
      </c>
      <c r="AB67" s="69">
        <v>0</v>
      </c>
      <c r="AC67" s="69">
        <v>0</v>
      </c>
      <c r="AD67" s="69">
        <v>0</v>
      </c>
      <c r="AE67" s="69">
        <v>0</v>
      </c>
      <c r="AF67" s="69">
        <v>0</v>
      </c>
      <c r="AG67" s="69">
        <v>0</v>
      </c>
      <c r="AH67" s="69">
        <v>0</v>
      </c>
      <c r="AI67" s="69">
        <v>0</v>
      </c>
      <c r="AJ67" s="70">
        <v>0</v>
      </c>
      <c r="AK67" s="69">
        <v>0</v>
      </c>
      <c r="AL67" s="69">
        <v>0</v>
      </c>
      <c r="AM67" s="69">
        <v>0</v>
      </c>
      <c r="AN67" s="69">
        <v>0</v>
      </c>
      <c r="AO67" s="69">
        <v>0</v>
      </c>
      <c r="AP67" s="69">
        <v>0</v>
      </c>
      <c r="AQ67" s="69">
        <v>0</v>
      </c>
      <c r="AR67" s="69">
        <v>0</v>
      </c>
      <c r="AS67" s="69">
        <v>0</v>
      </c>
      <c r="AT67" s="69">
        <v>0</v>
      </c>
      <c r="AU67" s="69">
        <v>0</v>
      </c>
      <c r="AV67" s="69">
        <v>0</v>
      </c>
      <c r="AW67" s="69">
        <v>0</v>
      </c>
      <c r="AX67" s="27">
        <f t="shared" ref="AX67:AX76" si="12">SUM(E67:AW67)</f>
        <v>10</v>
      </c>
      <c r="AY67" s="71"/>
    </row>
    <row r="68" spans="1:51" ht="15.75" customHeight="1">
      <c r="A68" s="66">
        <v>2</v>
      </c>
      <c r="B68" s="72" t="s">
        <v>148</v>
      </c>
      <c r="C68" s="57" t="s">
        <v>56</v>
      </c>
      <c r="D68" s="19" t="s">
        <v>147</v>
      </c>
      <c r="E68" s="69">
        <v>48.8</v>
      </c>
      <c r="F68" s="69">
        <v>57.61</v>
      </c>
      <c r="G68" s="69">
        <v>93.75</v>
      </c>
      <c r="H68" s="69">
        <v>120.08</v>
      </c>
      <c r="I68" s="69">
        <v>74.52</v>
      </c>
      <c r="J68" s="69">
        <v>74.52</v>
      </c>
      <c r="K68" s="69">
        <v>36.299999999999997</v>
      </c>
      <c r="L68" s="69">
        <v>162.13999999999999</v>
      </c>
      <c r="M68" s="69">
        <v>74.41</v>
      </c>
      <c r="N68" s="69">
        <v>339.8</v>
      </c>
      <c r="O68" s="69">
        <v>34.909999999999997</v>
      </c>
      <c r="P68" s="69">
        <v>63.65</v>
      </c>
      <c r="Q68" s="69">
        <v>21.93</v>
      </c>
      <c r="R68" s="69">
        <v>61.93</v>
      </c>
      <c r="S68" s="70">
        <v>21.93</v>
      </c>
      <c r="T68" s="69">
        <v>79.14</v>
      </c>
      <c r="U68" s="69">
        <v>86.69</v>
      </c>
      <c r="V68" s="69">
        <v>234.99</v>
      </c>
      <c r="W68" s="69">
        <v>104.11</v>
      </c>
      <c r="X68" s="69">
        <v>43.9</v>
      </c>
      <c r="Y68" s="69">
        <v>102.05</v>
      </c>
      <c r="Z68" s="69">
        <v>107.98</v>
      </c>
      <c r="AA68" s="69">
        <v>102.58</v>
      </c>
      <c r="AB68" s="69">
        <v>97.44</v>
      </c>
      <c r="AC68" s="69">
        <v>123</v>
      </c>
      <c r="AD68" s="69">
        <v>102.4426</v>
      </c>
      <c r="AE68" s="69">
        <v>62.79</v>
      </c>
      <c r="AF68" s="69">
        <v>432.11</v>
      </c>
      <c r="AG68" s="69">
        <v>30.87</v>
      </c>
      <c r="AH68" s="69">
        <v>154.32499999999999</v>
      </c>
      <c r="AI68" s="69">
        <v>66.48</v>
      </c>
      <c r="AJ68" s="70">
        <v>25.86</v>
      </c>
      <c r="AK68" s="69">
        <v>114.43</v>
      </c>
      <c r="AL68" s="69">
        <v>76.284000000000006</v>
      </c>
      <c r="AM68" s="69">
        <v>60.03</v>
      </c>
      <c r="AN68" s="69">
        <v>41.39</v>
      </c>
      <c r="AO68" s="69">
        <v>145.46</v>
      </c>
      <c r="AP68" s="69">
        <v>56.7</v>
      </c>
      <c r="AQ68" s="69">
        <v>159.12</v>
      </c>
      <c r="AR68" s="69">
        <v>151.87</v>
      </c>
      <c r="AS68" s="69">
        <v>217.6</v>
      </c>
      <c r="AT68" s="69">
        <v>150.16999999999999</v>
      </c>
      <c r="AU68" s="69">
        <v>140.34</v>
      </c>
      <c r="AV68" s="69">
        <v>2</v>
      </c>
      <c r="AW68" s="69">
        <v>10.06</v>
      </c>
      <c r="AX68" s="27">
        <f t="shared" si="12"/>
        <v>4568.4916000000012</v>
      </c>
      <c r="AY68" s="71"/>
    </row>
    <row r="69" spans="1:51" ht="15.75" customHeight="1">
      <c r="A69" s="66">
        <v>3</v>
      </c>
      <c r="B69" s="72" t="s">
        <v>149</v>
      </c>
      <c r="C69" s="57" t="s">
        <v>56</v>
      </c>
      <c r="D69" s="19" t="s">
        <v>150</v>
      </c>
      <c r="E69" s="69">
        <v>0</v>
      </c>
      <c r="F69" s="69">
        <v>5.77</v>
      </c>
      <c r="G69" s="69">
        <v>0</v>
      </c>
      <c r="H69" s="69">
        <v>0</v>
      </c>
      <c r="I69" s="69">
        <v>0</v>
      </c>
      <c r="J69" s="69">
        <v>0</v>
      </c>
      <c r="K69" s="69">
        <v>0</v>
      </c>
      <c r="L69" s="69">
        <v>3.97</v>
      </c>
      <c r="M69" s="69">
        <v>1.23</v>
      </c>
      <c r="N69" s="69">
        <v>0</v>
      </c>
      <c r="O69" s="69">
        <v>2.7</v>
      </c>
      <c r="P69" s="69">
        <v>260.49</v>
      </c>
      <c r="Q69" s="69">
        <v>186.71</v>
      </c>
      <c r="R69" s="69">
        <v>0</v>
      </c>
      <c r="S69" s="70">
        <v>186.71</v>
      </c>
      <c r="T69" s="69">
        <v>0</v>
      </c>
      <c r="U69" s="69">
        <v>0</v>
      </c>
      <c r="V69" s="69">
        <v>0</v>
      </c>
      <c r="W69" s="69">
        <v>0</v>
      </c>
      <c r="X69" s="69">
        <v>34.229999999999997</v>
      </c>
      <c r="Y69" s="69">
        <v>0</v>
      </c>
      <c r="Z69" s="69">
        <v>0.65</v>
      </c>
      <c r="AA69" s="69">
        <v>4.9000000000000004</v>
      </c>
      <c r="AB69" s="69">
        <v>63</v>
      </c>
      <c r="AC69" s="69">
        <v>21.57</v>
      </c>
      <c r="AD69" s="69">
        <v>3.5030000000000001</v>
      </c>
      <c r="AE69" s="69">
        <v>2.15</v>
      </c>
      <c r="AF69" s="69">
        <v>0</v>
      </c>
      <c r="AG69" s="69">
        <v>0</v>
      </c>
      <c r="AH69" s="69">
        <v>0</v>
      </c>
      <c r="AI69" s="69">
        <v>0</v>
      </c>
      <c r="AJ69" s="70">
        <v>0</v>
      </c>
      <c r="AK69" s="69">
        <v>0</v>
      </c>
      <c r="AL69" s="69">
        <v>0</v>
      </c>
      <c r="AM69" s="69">
        <v>0</v>
      </c>
      <c r="AN69" s="69">
        <v>1</v>
      </c>
      <c r="AO69" s="69">
        <v>0</v>
      </c>
      <c r="AP69" s="69">
        <v>0.3</v>
      </c>
      <c r="AQ69" s="69">
        <v>0.72</v>
      </c>
      <c r="AR69" s="69">
        <v>15.42</v>
      </c>
      <c r="AS69" s="69">
        <v>20.399999999999999</v>
      </c>
      <c r="AT69" s="69">
        <v>1.35</v>
      </c>
      <c r="AU69" s="69">
        <v>13.31</v>
      </c>
      <c r="AV69" s="69">
        <v>1.49</v>
      </c>
      <c r="AW69" s="69">
        <v>0</v>
      </c>
      <c r="AX69" s="27">
        <f t="shared" si="12"/>
        <v>831.57299999999998</v>
      </c>
      <c r="AY69" s="71"/>
    </row>
    <row r="70" spans="1:51" ht="15.75" customHeight="1">
      <c r="A70" s="66">
        <v>4</v>
      </c>
      <c r="B70" s="72" t="s">
        <v>151</v>
      </c>
      <c r="C70" s="57" t="s">
        <v>56</v>
      </c>
      <c r="D70" s="19" t="s">
        <v>152</v>
      </c>
      <c r="E70" s="69">
        <v>0.21</v>
      </c>
      <c r="F70" s="69">
        <v>0</v>
      </c>
      <c r="G70" s="69">
        <v>16.46</v>
      </c>
      <c r="H70" s="69">
        <v>0</v>
      </c>
      <c r="I70" s="69">
        <v>0</v>
      </c>
      <c r="J70" s="69">
        <v>0</v>
      </c>
      <c r="K70" s="69">
        <v>0</v>
      </c>
      <c r="L70" s="69">
        <v>47.92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315.31</v>
      </c>
      <c r="S70" s="70">
        <v>0</v>
      </c>
      <c r="T70" s="69">
        <v>0</v>
      </c>
      <c r="U70" s="69">
        <v>0</v>
      </c>
      <c r="V70" s="69">
        <v>0</v>
      </c>
      <c r="W70" s="69">
        <v>0</v>
      </c>
      <c r="X70" s="69">
        <v>6.08</v>
      </c>
      <c r="Y70" s="69">
        <v>0</v>
      </c>
      <c r="Z70" s="69">
        <v>0</v>
      </c>
      <c r="AA70" s="69">
        <v>0</v>
      </c>
      <c r="AB70" s="69">
        <v>0</v>
      </c>
      <c r="AC70" s="69">
        <v>0</v>
      </c>
      <c r="AD70" s="69">
        <v>1.0788</v>
      </c>
      <c r="AE70" s="69">
        <v>0.66</v>
      </c>
      <c r="AF70" s="69">
        <v>0</v>
      </c>
      <c r="AG70" s="69">
        <v>0</v>
      </c>
      <c r="AH70" s="69">
        <v>0</v>
      </c>
      <c r="AI70" s="69">
        <v>1.93</v>
      </c>
      <c r="AJ70" s="70">
        <v>0.75</v>
      </c>
      <c r="AK70" s="69">
        <v>1.27</v>
      </c>
      <c r="AL70" s="69">
        <v>0.84799999999999998</v>
      </c>
      <c r="AM70" s="69">
        <v>0</v>
      </c>
      <c r="AN70" s="69">
        <v>0</v>
      </c>
      <c r="AO70" s="69">
        <v>0</v>
      </c>
      <c r="AP70" s="69">
        <v>0</v>
      </c>
      <c r="AQ70" s="69">
        <v>0</v>
      </c>
      <c r="AR70" s="69">
        <v>0</v>
      </c>
      <c r="AS70" s="69">
        <v>0</v>
      </c>
      <c r="AT70" s="69">
        <v>0.02</v>
      </c>
      <c r="AU70" s="69">
        <v>5.95</v>
      </c>
      <c r="AV70" s="69">
        <v>0</v>
      </c>
      <c r="AW70" s="69">
        <v>0</v>
      </c>
      <c r="AX70" s="27">
        <f t="shared" si="12"/>
        <v>398.48679999999996</v>
      </c>
      <c r="AY70" s="71"/>
    </row>
    <row r="71" spans="1:51" ht="15.75" customHeight="1">
      <c r="A71" s="66">
        <v>5</v>
      </c>
      <c r="B71" s="72" t="s">
        <v>153</v>
      </c>
      <c r="C71" s="57" t="s">
        <v>56</v>
      </c>
      <c r="D71" s="19" t="s">
        <v>150</v>
      </c>
      <c r="E71" s="69">
        <v>0</v>
      </c>
      <c r="F71" s="69">
        <v>0</v>
      </c>
      <c r="G71" s="69">
        <v>0</v>
      </c>
      <c r="H71" s="69">
        <v>12.39</v>
      </c>
      <c r="I71" s="69">
        <v>0</v>
      </c>
      <c r="J71" s="69">
        <v>0</v>
      </c>
      <c r="K71" s="69">
        <v>0</v>
      </c>
      <c r="L71" s="73"/>
      <c r="M71" s="69">
        <v>4.2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70">
        <v>0</v>
      </c>
      <c r="T71" s="69">
        <v>0</v>
      </c>
      <c r="U71" s="69">
        <v>0</v>
      </c>
      <c r="V71" s="69">
        <v>0</v>
      </c>
      <c r="W71" s="69">
        <v>0</v>
      </c>
      <c r="X71" s="69">
        <v>0.98</v>
      </c>
      <c r="Y71" s="69">
        <v>6.32</v>
      </c>
      <c r="Z71" s="69">
        <v>0</v>
      </c>
      <c r="AA71" s="69">
        <v>0</v>
      </c>
      <c r="AB71" s="69">
        <v>0</v>
      </c>
      <c r="AC71" s="69">
        <v>0</v>
      </c>
      <c r="AD71" s="69">
        <v>12.6046</v>
      </c>
      <c r="AE71" s="69">
        <v>7.73</v>
      </c>
      <c r="AF71" s="69">
        <v>41.27</v>
      </c>
      <c r="AG71" s="69">
        <v>2.95</v>
      </c>
      <c r="AH71" s="69">
        <v>14.737500000000001</v>
      </c>
      <c r="AI71" s="69">
        <v>3.01</v>
      </c>
      <c r="AJ71" s="70">
        <v>1.17</v>
      </c>
      <c r="AK71" s="69">
        <v>0</v>
      </c>
      <c r="AL71" s="69">
        <v>0</v>
      </c>
      <c r="AM71" s="69">
        <v>4.05</v>
      </c>
      <c r="AN71" s="69">
        <v>0</v>
      </c>
      <c r="AO71" s="69">
        <v>0</v>
      </c>
      <c r="AP71" s="69">
        <v>0.32</v>
      </c>
      <c r="AQ71" s="69">
        <v>0</v>
      </c>
      <c r="AR71" s="69">
        <v>0</v>
      </c>
      <c r="AS71" s="69">
        <v>11.6</v>
      </c>
      <c r="AT71" s="69">
        <v>0.43</v>
      </c>
      <c r="AU71" s="69">
        <v>31.95</v>
      </c>
      <c r="AV71" s="69">
        <v>0</v>
      </c>
      <c r="AW71" s="69">
        <v>0</v>
      </c>
      <c r="AX71" s="27">
        <f t="shared" si="12"/>
        <v>155.71209999999999</v>
      </c>
      <c r="AY71" s="71"/>
    </row>
    <row r="72" spans="1:51" ht="15.75" customHeight="1">
      <c r="A72" s="66">
        <v>6</v>
      </c>
      <c r="B72" s="72" t="s">
        <v>154</v>
      </c>
      <c r="C72" s="57" t="s">
        <v>56</v>
      </c>
      <c r="D72" s="19" t="s">
        <v>155</v>
      </c>
      <c r="E72" s="69">
        <v>0</v>
      </c>
      <c r="F72" s="69">
        <v>0</v>
      </c>
      <c r="G72" s="69">
        <v>0</v>
      </c>
      <c r="H72" s="69">
        <v>4.79</v>
      </c>
      <c r="I72" s="69">
        <v>2.4</v>
      </c>
      <c r="J72" s="69">
        <v>2.4</v>
      </c>
      <c r="K72" s="69">
        <v>0</v>
      </c>
      <c r="L72" s="69">
        <v>3.61</v>
      </c>
      <c r="M72" s="69">
        <v>2.14</v>
      </c>
      <c r="N72" s="69">
        <v>8.1999999999999993</v>
      </c>
      <c r="O72" s="69">
        <v>0</v>
      </c>
      <c r="P72" s="69">
        <v>0</v>
      </c>
      <c r="Q72" s="69">
        <v>35.950000000000003</v>
      </c>
      <c r="R72" s="69">
        <v>0</v>
      </c>
      <c r="S72" s="70">
        <v>35.950000000000003</v>
      </c>
      <c r="T72" s="69">
        <v>0</v>
      </c>
      <c r="U72" s="69">
        <v>0</v>
      </c>
      <c r="V72" s="69">
        <v>0</v>
      </c>
      <c r="W72" s="69">
        <v>0.08</v>
      </c>
      <c r="X72" s="69">
        <v>0</v>
      </c>
      <c r="Y72" s="69">
        <v>0</v>
      </c>
      <c r="Z72" s="69">
        <v>0</v>
      </c>
      <c r="AA72" s="69">
        <v>0</v>
      </c>
      <c r="AB72" s="69">
        <v>0</v>
      </c>
      <c r="AC72" s="69">
        <v>0</v>
      </c>
      <c r="AD72" s="69">
        <v>0</v>
      </c>
      <c r="AE72" s="69">
        <v>0</v>
      </c>
      <c r="AF72" s="69">
        <v>50.25</v>
      </c>
      <c r="AG72" s="69">
        <v>3.59</v>
      </c>
      <c r="AH72" s="69">
        <v>17.947500000000002</v>
      </c>
      <c r="AI72" s="69">
        <v>1.72</v>
      </c>
      <c r="AJ72" s="70">
        <v>0.67</v>
      </c>
      <c r="AK72" s="69">
        <v>4.16</v>
      </c>
      <c r="AL72" s="69">
        <v>2.7759999999999998</v>
      </c>
      <c r="AM72" s="69">
        <v>53.34</v>
      </c>
      <c r="AN72" s="69">
        <v>0</v>
      </c>
      <c r="AO72" s="69">
        <v>0</v>
      </c>
      <c r="AP72" s="69">
        <v>4.74</v>
      </c>
      <c r="AQ72" s="69">
        <v>0</v>
      </c>
      <c r="AR72" s="69">
        <v>0</v>
      </c>
      <c r="AS72" s="69">
        <v>2.1</v>
      </c>
      <c r="AT72" s="69">
        <v>0</v>
      </c>
      <c r="AU72" s="69">
        <v>1.1399999999999999</v>
      </c>
      <c r="AV72" s="69">
        <v>0</v>
      </c>
      <c r="AW72" s="69">
        <v>12.05</v>
      </c>
      <c r="AX72" s="27">
        <f t="shared" si="12"/>
        <v>250.00349999999997</v>
      </c>
      <c r="AY72" s="71"/>
    </row>
    <row r="73" spans="1:51" ht="15.75" customHeight="1">
      <c r="A73" s="66">
        <v>7</v>
      </c>
      <c r="B73" s="72" t="s">
        <v>156</v>
      </c>
      <c r="C73" s="57" t="s">
        <v>56</v>
      </c>
      <c r="D73" s="19" t="s">
        <v>157</v>
      </c>
      <c r="E73" s="69">
        <v>26</v>
      </c>
      <c r="F73" s="69">
        <v>20.54</v>
      </c>
      <c r="G73" s="69">
        <v>10.54</v>
      </c>
      <c r="H73" s="69">
        <v>0</v>
      </c>
      <c r="I73" s="69">
        <v>3.34</v>
      </c>
      <c r="J73" s="69">
        <v>3.34</v>
      </c>
      <c r="K73" s="69">
        <v>6.6</v>
      </c>
      <c r="L73" s="69">
        <v>3.8</v>
      </c>
      <c r="M73" s="69">
        <v>3.45</v>
      </c>
      <c r="N73" s="69">
        <v>80.86</v>
      </c>
      <c r="O73" s="69">
        <v>4.43</v>
      </c>
      <c r="P73" s="69">
        <v>0</v>
      </c>
      <c r="Q73" s="69">
        <v>0</v>
      </c>
      <c r="R73" s="69">
        <v>4.6399999999999997</v>
      </c>
      <c r="S73" s="70">
        <v>0</v>
      </c>
      <c r="T73" s="69">
        <v>0</v>
      </c>
      <c r="U73" s="69">
        <v>85</v>
      </c>
      <c r="V73" s="69">
        <v>4.8099999999999996</v>
      </c>
      <c r="W73" s="69">
        <v>8.94</v>
      </c>
      <c r="X73" s="69">
        <v>0</v>
      </c>
      <c r="Y73" s="69">
        <v>2.25</v>
      </c>
      <c r="Z73" s="69">
        <v>94</v>
      </c>
      <c r="AA73" s="69">
        <v>81.819999999999993</v>
      </c>
      <c r="AB73" s="69">
        <v>5.5</v>
      </c>
      <c r="AC73" s="69">
        <v>85.78</v>
      </c>
      <c r="AD73" s="69">
        <v>2.6349999999999998</v>
      </c>
      <c r="AE73" s="69">
        <v>1.62</v>
      </c>
      <c r="AF73" s="69">
        <v>0</v>
      </c>
      <c r="AG73" s="69">
        <v>0</v>
      </c>
      <c r="AH73" s="69">
        <v>0</v>
      </c>
      <c r="AI73" s="69">
        <v>2.16</v>
      </c>
      <c r="AJ73" s="70">
        <v>0.84</v>
      </c>
      <c r="AK73" s="69">
        <v>10.92</v>
      </c>
      <c r="AL73" s="69">
        <v>7.28</v>
      </c>
      <c r="AM73" s="69">
        <v>2.71</v>
      </c>
      <c r="AN73" s="69">
        <v>8.26</v>
      </c>
      <c r="AO73" s="69">
        <v>48.11</v>
      </c>
      <c r="AP73" s="69">
        <v>99.05</v>
      </c>
      <c r="AQ73" s="69">
        <v>55.24</v>
      </c>
      <c r="AR73" s="69">
        <v>63.43</v>
      </c>
      <c r="AS73" s="69">
        <v>30</v>
      </c>
      <c r="AT73" s="69">
        <v>5.67</v>
      </c>
      <c r="AU73" s="69">
        <v>20.63</v>
      </c>
      <c r="AV73" s="69">
        <v>37.340000000000003</v>
      </c>
      <c r="AW73" s="69">
        <v>17</v>
      </c>
      <c r="AX73" s="27">
        <f t="shared" si="12"/>
        <v>948.53499999999985</v>
      </c>
      <c r="AY73" s="71"/>
    </row>
    <row r="74" spans="1:51" ht="15.75" customHeight="1">
      <c r="A74" s="66">
        <v>8</v>
      </c>
      <c r="B74" s="72" t="s">
        <v>158</v>
      </c>
      <c r="C74" s="57" t="s">
        <v>56</v>
      </c>
      <c r="D74" s="19" t="s">
        <v>157</v>
      </c>
      <c r="E74" s="69">
        <v>19.739999999999998</v>
      </c>
      <c r="F74" s="69">
        <v>91.99</v>
      </c>
      <c r="G74" s="69">
        <v>32.25</v>
      </c>
      <c r="H74" s="69">
        <v>62.44</v>
      </c>
      <c r="I74" s="69">
        <v>297.23</v>
      </c>
      <c r="J74" s="69">
        <v>297.23</v>
      </c>
      <c r="K74" s="69">
        <v>42.59</v>
      </c>
      <c r="L74" s="69">
        <v>71.08</v>
      </c>
      <c r="M74" s="69">
        <v>57.23</v>
      </c>
      <c r="N74" s="69">
        <v>391.99</v>
      </c>
      <c r="O74" s="69">
        <v>47.28</v>
      </c>
      <c r="P74" s="69">
        <v>27.13</v>
      </c>
      <c r="Q74" s="69">
        <v>19.55</v>
      </c>
      <c r="R74" s="69">
        <v>79.19</v>
      </c>
      <c r="S74" s="70">
        <v>19.55</v>
      </c>
      <c r="T74" s="69">
        <v>75.41</v>
      </c>
      <c r="U74" s="69">
        <v>171.38</v>
      </c>
      <c r="V74" s="69">
        <v>45.52</v>
      </c>
      <c r="W74" s="69">
        <v>99.3</v>
      </c>
      <c r="X74" s="69">
        <v>101.85</v>
      </c>
      <c r="Y74" s="69">
        <v>40.08</v>
      </c>
      <c r="Z74" s="69">
        <v>332.28</v>
      </c>
      <c r="AA74" s="69">
        <v>102.05</v>
      </c>
      <c r="AB74" s="69">
        <v>170.33</v>
      </c>
      <c r="AC74" s="69">
        <v>211.91</v>
      </c>
      <c r="AD74" s="69">
        <v>60.976999999999997</v>
      </c>
      <c r="AE74" s="69">
        <v>37.369999999999997</v>
      </c>
      <c r="AF74" s="69">
        <v>13.94</v>
      </c>
      <c r="AG74" s="69">
        <v>1</v>
      </c>
      <c r="AH74" s="69">
        <v>4.9775</v>
      </c>
      <c r="AI74" s="69">
        <v>126.15</v>
      </c>
      <c r="AJ74" s="70">
        <v>49.06</v>
      </c>
      <c r="AK74" s="69">
        <v>28.54</v>
      </c>
      <c r="AL74" s="69">
        <v>19.024000000000001</v>
      </c>
      <c r="AM74" s="69">
        <v>53.7</v>
      </c>
      <c r="AN74" s="69">
        <v>21.05</v>
      </c>
      <c r="AO74" s="69">
        <v>47.72</v>
      </c>
      <c r="AP74" s="69">
        <v>127.22</v>
      </c>
      <c r="AQ74" s="69">
        <v>245.82</v>
      </c>
      <c r="AR74" s="69">
        <v>83.52</v>
      </c>
      <c r="AS74" s="69">
        <v>54.08</v>
      </c>
      <c r="AT74" s="69">
        <v>93.88</v>
      </c>
      <c r="AU74" s="69">
        <v>144.79</v>
      </c>
      <c r="AV74" s="69">
        <v>69.63</v>
      </c>
      <c r="AW74" s="69">
        <v>15.36</v>
      </c>
      <c r="AX74" s="27">
        <f t="shared" si="12"/>
        <v>4204.3884999999991</v>
      </c>
      <c r="AY74" s="71"/>
    </row>
    <row r="75" spans="1:51" ht="15.75" customHeight="1">
      <c r="A75" s="66">
        <v>9</v>
      </c>
      <c r="B75" s="72" t="s">
        <v>159</v>
      </c>
      <c r="C75" s="57" t="s">
        <v>56</v>
      </c>
      <c r="D75" s="19" t="s">
        <v>157</v>
      </c>
      <c r="E75" s="69">
        <v>0</v>
      </c>
      <c r="F75" s="69">
        <v>211.67</v>
      </c>
      <c r="G75" s="69">
        <v>97.38</v>
      </c>
      <c r="H75" s="69">
        <v>196.34</v>
      </c>
      <c r="I75" s="69">
        <v>0</v>
      </c>
      <c r="J75" s="69">
        <v>0</v>
      </c>
      <c r="K75" s="69">
        <v>0.01</v>
      </c>
      <c r="L75" s="69">
        <v>161.88</v>
      </c>
      <c r="M75" s="69">
        <v>37.44</v>
      </c>
      <c r="N75" s="69">
        <v>14.81</v>
      </c>
      <c r="O75" s="69">
        <v>22.26</v>
      </c>
      <c r="P75" s="69">
        <v>41.59</v>
      </c>
      <c r="Q75" s="69">
        <v>0.67</v>
      </c>
      <c r="R75" s="69">
        <v>17.739999999999998</v>
      </c>
      <c r="S75" s="70">
        <v>0.67</v>
      </c>
      <c r="T75" s="69">
        <v>37.409999999999997</v>
      </c>
      <c r="U75" s="69">
        <v>0</v>
      </c>
      <c r="V75" s="69">
        <v>166.58</v>
      </c>
      <c r="W75" s="69">
        <v>6.27</v>
      </c>
      <c r="X75" s="69">
        <v>8.9600000000000009</v>
      </c>
      <c r="Y75" s="69">
        <v>3.66</v>
      </c>
      <c r="Z75" s="69">
        <v>58.63</v>
      </c>
      <c r="AA75" s="69">
        <v>61.83</v>
      </c>
      <c r="AB75" s="69">
        <v>0</v>
      </c>
      <c r="AC75" s="69">
        <v>26.19</v>
      </c>
      <c r="AD75" s="69">
        <v>1.1097999999999999</v>
      </c>
      <c r="AE75" s="69">
        <v>0.68</v>
      </c>
      <c r="AF75" s="69">
        <v>34.17</v>
      </c>
      <c r="AG75" s="69">
        <v>2.44</v>
      </c>
      <c r="AH75" s="69">
        <v>12.205</v>
      </c>
      <c r="AI75" s="69">
        <v>21.2</v>
      </c>
      <c r="AJ75" s="70">
        <v>8.25</v>
      </c>
      <c r="AK75" s="69">
        <v>6.7</v>
      </c>
      <c r="AL75" s="69">
        <v>4.4640000000000004</v>
      </c>
      <c r="AM75" s="69">
        <v>16.45</v>
      </c>
      <c r="AN75" s="69">
        <v>3.79</v>
      </c>
      <c r="AO75" s="69">
        <v>7.43</v>
      </c>
      <c r="AP75" s="69">
        <v>17.899999999999999</v>
      </c>
      <c r="AQ75" s="69">
        <v>34.4</v>
      </c>
      <c r="AR75" s="69">
        <v>42.76</v>
      </c>
      <c r="AS75" s="69">
        <v>66.59</v>
      </c>
      <c r="AT75" s="69">
        <v>0</v>
      </c>
      <c r="AU75" s="69">
        <v>0</v>
      </c>
      <c r="AV75" s="69">
        <v>1.85</v>
      </c>
      <c r="AW75" s="69">
        <v>3.17</v>
      </c>
      <c r="AX75" s="27">
        <f t="shared" si="12"/>
        <v>1457.5488000000003</v>
      </c>
      <c r="AY75" s="71"/>
    </row>
    <row r="76" spans="1:51" ht="15.75" customHeight="1">
      <c r="A76" s="66">
        <v>10</v>
      </c>
      <c r="B76" s="72" t="s">
        <v>160</v>
      </c>
      <c r="C76" s="57" t="s">
        <v>56</v>
      </c>
      <c r="D76" s="19" t="s">
        <v>161</v>
      </c>
      <c r="E76" s="69">
        <v>107.83</v>
      </c>
      <c r="F76" s="69">
        <v>70.34</v>
      </c>
      <c r="G76" s="69">
        <v>147.03</v>
      </c>
      <c r="H76" s="69">
        <v>323.63</v>
      </c>
      <c r="I76" s="69">
        <v>349.48</v>
      </c>
      <c r="J76" s="74">
        <v>349.48</v>
      </c>
      <c r="K76" s="69">
        <v>234.3</v>
      </c>
      <c r="L76" s="69">
        <v>779.98</v>
      </c>
      <c r="M76" s="69">
        <v>115.47</v>
      </c>
      <c r="N76" s="69">
        <v>300.31</v>
      </c>
      <c r="O76" s="69">
        <v>125.21</v>
      </c>
      <c r="P76" s="69">
        <v>642.07000000000005</v>
      </c>
      <c r="Q76" s="69">
        <v>409.57</v>
      </c>
      <c r="R76" s="69">
        <v>220.79</v>
      </c>
      <c r="S76" s="70">
        <v>409.57</v>
      </c>
      <c r="T76" s="69">
        <v>170.35</v>
      </c>
      <c r="U76" s="69">
        <v>103.27</v>
      </c>
      <c r="V76" s="69">
        <v>243.04</v>
      </c>
      <c r="W76" s="69">
        <v>113.15</v>
      </c>
      <c r="X76" s="69">
        <v>110.06</v>
      </c>
      <c r="Y76" s="69">
        <v>153.16</v>
      </c>
      <c r="Z76" s="69">
        <v>207.21</v>
      </c>
      <c r="AA76" s="69">
        <v>135.46</v>
      </c>
      <c r="AB76" s="69">
        <v>320.72000000000003</v>
      </c>
      <c r="AC76" s="69">
        <v>757.46</v>
      </c>
      <c r="AD76" s="69">
        <v>76.384</v>
      </c>
      <c r="AE76" s="69">
        <v>46.82</v>
      </c>
      <c r="AF76" s="69">
        <v>386.53</v>
      </c>
      <c r="AG76" s="69">
        <v>27.61</v>
      </c>
      <c r="AH76" s="69">
        <v>138.04499999999999</v>
      </c>
      <c r="AI76" s="74">
        <v>83.36</v>
      </c>
      <c r="AJ76" s="70">
        <v>32.42</v>
      </c>
      <c r="AK76" s="69">
        <v>303.77</v>
      </c>
      <c r="AL76" s="69">
        <v>202.51599999999999</v>
      </c>
      <c r="AM76" s="69">
        <v>226.29</v>
      </c>
      <c r="AN76" s="69">
        <v>161.4</v>
      </c>
      <c r="AO76" s="69">
        <v>105.65</v>
      </c>
      <c r="AP76" s="69">
        <v>89.66</v>
      </c>
      <c r="AQ76" s="69">
        <v>252.17</v>
      </c>
      <c r="AR76" s="69">
        <v>416.5</v>
      </c>
      <c r="AS76" s="69">
        <v>195.36</v>
      </c>
      <c r="AT76" s="69">
        <v>67.39</v>
      </c>
      <c r="AU76" s="69">
        <v>254.17</v>
      </c>
      <c r="AV76" s="69">
        <v>322.79000000000002</v>
      </c>
      <c r="AW76" s="69">
        <v>102.72</v>
      </c>
      <c r="AX76" s="27">
        <f t="shared" si="12"/>
        <v>10390.494999999999</v>
      </c>
      <c r="AY76" s="71"/>
    </row>
    <row r="77" spans="1:51" ht="15.75" customHeight="1">
      <c r="A77" s="66"/>
      <c r="B77" s="67" t="s">
        <v>162</v>
      </c>
      <c r="C77" s="57"/>
      <c r="D77" s="19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5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5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15"/>
      <c r="AY77" s="76"/>
    </row>
    <row r="78" spans="1:51" ht="15.75" customHeight="1">
      <c r="A78" s="66">
        <v>11</v>
      </c>
      <c r="B78" s="68" t="s">
        <v>163</v>
      </c>
      <c r="C78" s="57" t="s">
        <v>56</v>
      </c>
      <c r="D78" s="19" t="s">
        <v>147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>
        <v>0</v>
      </c>
      <c r="L78" s="69">
        <v>0</v>
      </c>
      <c r="M78" s="69">
        <v>0</v>
      </c>
      <c r="N78" s="69">
        <v>0</v>
      </c>
      <c r="O78" s="69">
        <v>0</v>
      </c>
      <c r="P78" s="69">
        <v>0</v>
      </c>
      <c r="Q78" s="69">
        <v>0</v>
      </c>
      <c r="R78" s="69">
        <v>0</v>
      </c>
      <c r="S78" s="70">
        <v>0</v>
      </c>
      <c r="T78" s="69">
        <v>4</v>
      </c>
      <c r="U78" s="69">
        <v>0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69">
        <v>0</v>
      </c>
      <c r="AD78" s="69">
        <v>0</v>
      </c>
      <c r="AE78" s="69">
        <v>0</v>
      </c>
      <c r="AF78" s="69">
        <v>0</v>
      </c>
      <c r="AG78" s="69">
        <v>0</v>
      </c>
      <c r="AH78" s="69">
        <v>0</v>
      </c>
      <c r="AI78" s="69">
        <v>0</v>
      </c>
      <c r="AJ78" s="70">
        <v>0</v>
      </c>
      <c r="AK78" s="69">
        <v>0</v>
      </c>
      <c r="AL78" s="69">
        <v>0</v>
      </c>
      <c r="AM78" s="69">
        <v>0</v>
      </c>
      <c r="AN78" s="69">
        <v>0</v>
      </c>
      <c r="AO78" s="69">
        <v>0</v>
      </c>
      <c r="AP78" s="69">
        <v>0</v>
      </c>
      <c r="AQ78" s="69">
        <v>0</v>
      </c>
      <c r="AR78" s="69">
        <v>0</v>
      </c>
      <c r="AS78" s="69">
        <v>0</v>
      </c>
      <c r="AT78" s="69">
        <v>0</v>
      </c>
      <c r="AU78" s="69">
        <v>0</v>
      </c>
      <c r="AV78" s="69">
        <v>0</v>
      </c>
      <c r="AW78" s="69">
        <v>0</v>
      </c>
      <c r="AX78" s="27">
        <f t="shared" ref="AX78:AX87" si="13">SUM(E78:AW78)</f>
        <v>4</v>
      </c>
      <c r="AY78" s="71"/>
    </row>
    <row r="79" spans="1:51" ht="15.75" customHeight="1">
      <c r="A79" s="66">
        <v>12</v>
      </c>
      <c r="B79" s="72" t="s">
        <v>164</v>
      </c>
      <c r="C79" s="57" t="s">
        <v>56</v>
      </c>
      <c r="D79" s="19" t="s">
        <v>147</v>
      </c>
      <c r="E79" s="69">
        <v>2</v>
      </c>
      <c r="F79" s="69">
        <v>0</v>
      </c>
      <c r="G79" s="69">
        <v>46.88</v>
      </c>
      <c r="H79" s="69">
        <v>60.04</v>
      </c>
      <c r="I79" s="69">
        <v>0</v>
      </c>
      <c r="J79" s="69">
        <v>0.81</v>
      </c>
      <c r="K79" s="69">
        <v>0</v>
      </c>
      <c r="L79" s="69">
        <v>81.069999999999993</v>
      </c>
      <c r="M79" s="69">
        <v>3.87</v>
      </c>
      <c r="N79" s="69">
        <v>33.68</v>
      </c>
      <c r="O79" s="69">
        <v>17.46</v>
      </c>
      <c r="P79" s="69">
        <v>0</v>
      </c>
      <c r="Q79" s="69">
        <f>Q68*0.75</f>
        <v>16.447499999999998</v>
      </c>
      <c r="R79" s="69">
        <v>0</v>
      </c>
      <c r="S79" s="70">
        <v>4.03</v>
      </c>
      <c r="T79" s="69">
        <v>0.99</v>
      </c>
      <c r="U79" s="69">
        <v>43.35</v>
      </c>
      <c r="V79" s="69">
        <v>32.46</v>
      </c>
      <c r="W79" s="69">
        <v>11.45</v>
      </c>
      <c r="X79" s="69">
        <v>21.95</v>
      </c>
      <c r="Y79" s="69">
        <v>13.46</v>
      </c>
      <c r="Z79" s="69">
        <v>53.99</v>
      </c>
      <c r="AA79" s="69">
        <v>1.02</v>
      </c>
      <c r="AB79" s="69">
        <v>48.72</v>
      </c>
      <c r="AC79" s="69">
        <v>0</v>
      </c>
      <c r="AD79" s="69">
        <v>19.760000000000002</v>
      </c>
      <c r="AE79" s="69">
        <v>12.11</v>
      </c>
      <c r="AF79" s="69">
        <v>17.28</v>
      </c>
      <c r="AG79" s="69">
        <v>7.74</v>
      </c>
      <c r="AH79" s="69">
        <v>38.72</v>
      </c>
      <c r="AI79" s="69">
        <v>1.1499999999999999</v>
      </c>
      <c r="AJ79" s="70">
        <v>0.45</v>
      </c>
      <c r="AK79" s="69">
        <v>4.99</v>
      </c>
      <c r="AL79" s="69">
        <v>3.32</v>
      </c>
      <c r="AM79" s="69">
        <v>30.02</v>
      </c>
      <c r="AN79" s="69">
        <v>7.6</v>
      </c>
      <c r="AO79" s="69">
        <v>2.44</v>
      </c>
      <c r="AP79" s="69">
        <v>28.35</v>
      </c>
      <c r="AQ79" s="69">
        <v>2.0499999999999998</v>
      </c>
      <c r="AR79" s="69">
        <v>2.5499999999999998</v>
      </c>
      <c r="AS79" s="69">
        <v>3.66</v>
      </c>
      <c r="AT79" s="69">
        <v>40.68</v>
      </c>
      <c r="AU79" s="69">
        <v>2.36</v>
      </c>
      <c r="AV79" s="69">
        <v>1</v>
      </c>
      <c r="AW79" s="69">
        <v>5.03</v>
      </c>
      <c r="AX79" s="27">
        <f t="shared" si="13"/>
        <v>724.9375</v>
      </c>
      <c r="AY79" s="71"/>
    </row>
    <row r="80" spans="1:51" ht="15.75" customHeight="1">
      <c r="A80" s="66">
        <v>13</v>
      </c>
      <c r="B80" s="72" t="s">
        <v>165</v>
      </c>
      <c r="C80" s="57" t="s">
        <v>56</v>
      </c>
      <c r="D80" s="19" t="s">
        <v>150</v>
      </c>
      <c r="E80" s="69">
        <v>0</v>
      </c>
      <c r="F80" s="69">
        <v>4.33</v>
      </c>
      <c r="G80" s="69">
        <v>0</v>
      </c>
      <c r="H80" s="69">
        <v>0</v>
      </c>
      <c r="I80" s="69">
        <v>0</v>
      </c>
      <c r="J80" s="69">
        <v>0.97</v>
      </c>
      <c r="K80" s="69">
        <v>0</v>
      </c>
      <c r="L80" s="69">
        <v>2.98</v>
      </c>
      <c r="M80" s="69">
        <v>0.92</v>
      </c>
      <c r="N80" s="69">
        <v>0</v>
      </c>
      <c r="O80" s="69">
        <v>2.0299999999999998</v>
      </c>
      <c r="P80" s="69">
        <v>195.37</v>
      </c>
      <c r="Q80" s="69">
        <v>10.42</v>
      </c>
      <c r="R80" s="69">
        <v>0</v>
      </c>
      <c r="S80" s="70">
        <v>140.03</v>
      </c>
      <c r="T80" s="69">
        <v>0</v>
      </c>
      <c r="U80" s="69">
        <v>0</v>
      </c>
      <c r="V80" s="69">
        <v>0</v>
      </c>
      <c r="W80" s="69">
        <v>0</v>
      </c>
      <c r="X80" s="69">
        <v>25.67</v>
      </c>
      <c r="Y80" s="69">
        <v>0</v>
      </c>
      <c r="Z80" s="69">
        <v>0.49</v>
      </c>
      <c r="AA80" s="69">
        <v>3.68</v>
      </c>
      <c r="AB80" s="69">
        <v>47.25</v>
      </c>
      <c r="AC80" s="69">
        <v>16.18</v>
      </c>
      <c r="AD80" s="69">
        <v>2.63</v>
      </c>
      <c r="AE80" s="69">
        <v>1.61</v>
      </c>
      <c r="AF80" s="69">
        <v>0</v>
      </c>
      <c r="AG80" s="69">
        <v>0</v>
      </c>
      <c r="AH80" s="69">
        <v>0</v>
      </c>
      <c r="AI80" s="69">
        <v>0</v>
      </c>
      <c r="AJ80" s="70">
        <v>0</v>
      </c>
      <c r="AK80" s="69">
        <v>0</v>
      </c>
      <c r="AL80" s="69">
        <v>0</v>
      </c>
      <c r="AM80" s="69">
        <v>0</v>
      </c>
      <c r="AN80" s="69">
        <v>0.75</v>
      </c>
      <c r="AO80" s="69">
        <v>0</v>
      </c>
      <c r="AP80" s="69">
        <v>0.23</v>
      </c>
      <c r="AQ80" s="69">
        <v>0.54</v>
      </c>
      <c r="AR80" s="69">
        <v>11.57</v>
      </c>
      <c r="AS80" s="69">
        <v>15.3</v>
      </c>
      <c r="AT80" s="69">
        <v>1.01</v>
      </c>
      <c r="AU80" s="69">
        <v>9.98</v>
      </c>
      <c r="AV80" s="69">
        <v>1.1200000000000001</v>
      </c>
      <c r="AW80" s="69">
        <v>0</v>
      </c>
      <c r="AX80" s="27">
        <f t="shared" si="13"/>
        <v>495.06000000000006</v>
      </c>
      <c r="AY80" s="71"/>
    </row>
    <row r="81" spans="1:51" ht="15.75" customHeight="1">
      <c r="A81" s="66">
        <v>14</v>
      </c>
      <c r="B81" s="72" t="s">
        <v>166</v>
      </c>
      <c r="C81" s="57" t="s">
        <v>56</v>
      </c>
      <c r="D81" s="19" t="s">
        <v>152</v>
      </c>
      <c r="E81" s="69">
        <v>0.16</v>
      </c>
      <c r="F81" s="69">
        <v>0</v>
      </c>
      <c r="G81" s="69">
        <v>16.46</v>
      </c>
      <c r="H81" s="69">
        <v>0</v>
      </c>
      <c r="I81" s="69">
        <v>0</v>
      </c>
      <c r="J81" s="69">
        <v>0</v>
      </c>
      <c r="K81" s="69">
        <v>0</v>
      </c>
      <c r="L81" s="69">
        <v>35.94</v>
      </c>
      <c r="M81" s="69">
        <v>0</v>
      </c>
      <c r="N81" s="69">
        <v>0</v>
      </c>
      <c r="O81" s="69">
        <v>0</v>
      </c>
      <c r="P81" s="69">
        <v>0</v>
      </c>
      <c r="Q81" s="69">
        <v>0</v>
      </c>
      <c r="R81" s="69">
        <v>236.48</v>
      </c>
      <c r="S81" s="70">
        <v>0</v>
      </c>
      <c r="T81" s="69">
        <v>0</v>
      </c>
      <c r="U81" s="69">
        <v>0</v>
      </c>
      <c r="V81" s="69">
        <v>0</v>
      </c>
      <c r="W81" s="69">
        <v>0</v>
      </c>
      <c r="X81" s="69">
        <v>4.5599999999999996</v>
      </c>
      <c r="Y81" s="69">
        <v>0</v>
      </c>
      <c r="Z81" s="69">
        <v>0</v>
      </c>
      <c r="AA81" s="69">
        <v>0</v>
      </c>
      <c r="AB81" s="69">
        <v>0</v>
      </c>
      <c r="AC81" s="69">
        <v>0</v>
      </c>
      <c r="AD81" s="69">
        <v>0.81</v>
      </c>
      <c r="AE81" s="69">
        <v>0.5</v>
      </c>
      <c r="AF81" s="69">
        <v>0</v>
      </c>
      <c r="AG81" s="69">
        <v>0</v>
      </c>
      <c r="AH81" s="69">
        <v>0</v>
      </c>
      <c r="AI81" s="69">
        <v>1.45</v>
      </c>
      <c r="AJ81" s="70">
        <v>0.56000000000000005</v>
      </c>
      <c r="AK81" s="69">
        <v>0.95</v>
      </c>
      <c r="AL81" s="69">
        <v>0.64</v>
      </c>
      <c r="AM81" s="69">
        <v>0</v>
      </c>
      <c r="AN81" s="69">
        <v>0</v>
      </c>
      <c r="AO81" s="69">
        <v>0</v>
      </c>
      <c r="AP81" s="69">
        <v>0</v>
      </c>
      <c r="AQ81" s="69">
        <v>0</v>
      </c>
      <c r="AR81" s="69">
        <v>0</v>
      </c>
      <c r="AS81" s="69">
        <v>0</v>
      </c>
      <c r="AT81" s="69">
        <v>0.02</v>
      </c>
      <c r="AU81" s="69">
        <v>4.46</v>
      </c>
      <c r="AV81" s="69">
        <v>0</v>
      </c>
      <c r="AW81" s="69">
        <v>0</v>
      </c>
      <c r="AX81" s="27">
        <f t="shared" si="13"/>
        <v>302.9899999999999</v>
      </c>
      <c r="AY81" s="71"/>
    </row>
    <row r="82" spans="1:51" ht="15.75" customHeight="1">
      <c r="A82" s="66">
        <v>15</v>
      </c>
      <c r="B82" s="72" t="s">
        <v>167</v>
      </c>
      <c r="C82" s="57" t="s">
        <v>56</v>
      </c>
      <c r="D82" s="19" t="s">
        <v>150</v>
      </c>
      <c r="E82" s="69">
        <v>0</v>
      </c>
      <c r="F82" s="69">
        <v>0</v>
      </c>
      <c r="G82" s="69">
        <v>0</v>
      </c>
      <c r="H82" s="69">
        <v>9.2899999999999991</v>
      </c>
      <c r="I82" s="69">
        <v>0</v>
      </c>
      <c r="J82" s="69">
        <v>0</v>
      </c>
      <c r="K82" s="69">
        <v>0</v>
      </c>
      <c r="L82" s="69">
        <v>0</v>
      </c>
      <c r="M82" s="69">
        <v>3.15</v>
      </c>
      <c r="N82" s="69">
        <v>0</v>
      </c>
      <c r="O82" s="69">
        <v>0</v>
      </c>
      <c r="P82" s="69">
        <v>0</v>
      </c>
      <c r="Q82" s="69">
        <v>8.59</v>
      </c>
      <c r="R82" s="69">
        <v>0</v>
      </c>
      <c r="S82" s="70">
        <v>0</v>
      </c>
      <c r="T82" s="69">
        <v>0</v>
      </c>
      <c r="U82" s="69">
        <v>0</v>
      </c>
      <c r="V82" s="69">
        <v>0</v>
      </c>
      <c r="W82" s="69">
        <v>0</v>
      </c>
      <c r="X82" s="69">
        <v>0.74</v>
      </c>
      <c r="Y82" s="69">
        <v>4.74</v>
      </c>
      <c r="Z82" s="69">
        <v>0</v>
      </c>
      <c r="AA82" s="69">
        <v>0</v>
      </c>
      <c r="AB82" s="69">
        <v>0</v>
      </c>
      <c r="AC82" s="69">
        <v>0</v>
      </c>
      <c r="AD82" s="69">
        <v>9.4499999999999993</v>
      </c>
      <c r="AE82" s="69">
        <v>5.79</v>
      </c>
      <c r="AF82" s="69">
        <v>30.95</v>
      </c>
      <c r="AG82" s="69">
        <v>2.21</v>
      </c>
      <c r="AH82" s="69">
        <v>11.05</v>
      </c>
      <c r="AI82" s="69">
        <v>2.2599999999999998</v>
      </c>
      <c r="AJ82" s="70">
        <v>0.88</v>
      </c>
      <c r="AK82" s="69">
        <v>0</v>
      </c>
      <c r="AL82" s="69">
        <v>0</v>
      </c>
      <c r="AM82" s="69">
        <v>3.04</v>
      </c>
      <c r="AN82" s="69">
        <v>0</v>
      </c>
      <c r="AO82" s="69">
        <v>0</v>
      </c>
      <c r="AP82" s="69">
        <v>0.24</v>
      </c>
      <c r="AQ82" s="69">
        <v>0</v>
      </c>
      <c r="AR82" s="69">
        <v>0</v>
      </c>
      <c r="AS82" s="69">
        <v>8.6999999999999993</v>
      </c>
      <c r="AT82" s="69">
        <v>0.32</v>
      </c>
      <c r="AU82" s="69">
        <v>23.96</v>
      </c>
      <c r="AV82" s="69">
        <v>0</v>
      </c>
      <c r="AW82" s="69">
        <v>0</v>
      </c>
      <c r="AX82" s="27">
        <f t="shared" si="13"/>
        <v>125.35999999999999</v>
      </c>
      <c r="AY82" s="71"/>
    </row>
    <row r="83" spans="1:51" ht="15.75" customHeight="1">
      <c r="A83" s="66">
        <v>16</v>
      </c>
      <c r="B83" s="72" t="s">
        <v>168</v>
      </c>
      <c r="C83" s="57" t="s">
        <v>56</v>
      </c>
      <c r="D83" s="19" t="s">
        <v>155</v>
      </c>
      <c r="E83" s="69">
        <v>0</v>
      </c>
      <c r="F83" s="69">
        <v>0</v>
      </c>
      <c r="G83" s="69">
        <v>0</v>
      </c>
      <c r="H83" s="69">
        <v>3.59</v>
      </c>
      <c r="I83" s="69">
        <v>1.8</v>
      </c>
      <c r="J83" s="69">
        <v>0</v>
      </c>
      <c r="K83" s="69">
        <v>0</v>
      </c>
      <c r="L83" s="69">
        <v>2.71</v>
      </c>
      <c r="M83" s="69">
        <v>1.61</v>
      </c>
      <c r="N83" s="69">
        <v>6.15</v>
      </c>
      <c r="O83" s="69">
        <v>0</v>
      </c>
      <c r="P83" s="69">
        <v>0</v>
      </c>
      <c r="Q83" s="69">
        <v>0</v>
      </c>
      <c r="R83" s="69">
        <v>0</v>
      </c>
      <c r="S83" s="70">
        <v>26.96</v>
      </c>
      <c r="T83" s="69">
        <v>0</v>
      </c>
      <c r="U83" s="69">
        <v>0</v>
      </c>
      <c r="V83" s="69">
        <v>0</v>
      </c>
      <c r="W83" s="69">
        <v>0.06</v>
      </c>
      <c r="X83" s="69">
        <v>0</v>
      </c>
      <c r="Y83" s="69">
        <v>0</v>
      </c>
      <c r="Z83" s="69">
        <v>0</v>
      </c>
      <c r="AA83" s="69">
        <v>0</v>
      </c>
      <c r="AB83" s="69">
        <v>0</v>
      </c>
      <c r="AC83" s="69">
        <v>0</v>
      </c>
      <c r="AD83" s="69">
        <v>0</v>
      </c>
      <c r="AE83" s="69">
        <v>0</v>
      </c>
      <c r="AF83" s="69">
        <v>37.69</v>
      </c>
      <c r="AG83" s="69">
        <v>2.69</v>
      </c>
      <c r="AH83" s="69">
        <v>13.46</v>
      </c>
      <c r="AI83" s="69">
        <v>1.29</v>
      </c>
      <c r="AJ83" s="70">
        <v>0.5</v>
      </c>
      <c r="AK83" s="69">
        <v>3.12</v>
      </c>
      <c r="AL83" s="69">
        <v>2.08</v>
      </c>
      <c r="AM83" s="69">
        <v>40.01</v>
      </c>
      <c r="AN83" s="69">
        <v>0</v>
      </c>
      <c r="AO83" s="69">
        <v>0</v>
      </c>
      <c r="AP83" s="69">
        <v>3.56</v>
      </c>
      <c r="AQ83" s="69">
        <v>0</v>
      </c>
      <c r="AR83" s="69">
        <v>0</v>
      </c>
      <c r="AS83" s="69">
        <v>1.58</v>
      </c>
      <c r="AT83" s="69">
        <v>0</v>
      </c>
      <c r="AU83" s="69">
        <v>0.86</v>
      </c>
      <c r="AV83" s="69">
        <v>0</v>
      </c>
      <c r="AW83" s="69">
        <v>9.0399999999999991</v>
      </c>
      <c r="AX83" s="27">
        <f t="shared" si="13"/>
        <v>158.76000000000002</v>
      </c>
      <c r="AY83" s="71"/>
    </row>
    <row r="84" spans="1:51" ht="15.75" customHeight="1">
      <c r="A84" s="66">
        <v>17</v>
      </c>
      <c r="B84" s="72" t="s">
        <v>169</v>
      </c>
      <c r="C84" s="57" t="s">
        <v>56</v>
      </c>
      <c r="D84" s="19" t="s">
        <v>157</v>
      </c>
      <c r="E84" s="69">
        <v>3.64</v>
      </c>
      <c r="F84" s="69">
        <v>4.9400000000000004</v>
      </c>
      <c r="G84" s="69">
        <v>2.35</v>
      </c>
      <c r="H84" s="69">
        <v>0</v>
      </c>
      <c r="I84" s="69">
        <v>0.33</v>
      </c>
      <c r="J84" s="69">
        <v>0.71</v>
      </c>
      <c r="K84" s="69">
        <v>1.78</v>
      </c>
      <c r="L84" s="69">
        <v>0.61</v>
      </c>
      <c r="M84" s="69">
        <v>0.28000000000000003</v>
      </c>
      <c r="N84" s="69">
        <v>9.6999999999999993</v>
      </c>
      <c r="O84" s="69">
        <v>0.44</v>
      </c>
      <c r="P84" s="69">
        <v>0</v>
      </c>
      <c r="Q84" s="69">
        <v>0</v>
      </c>
      <c r="R84" s="69">
        <v>0.32</v>
      </c>
      <c r="S84" s="70">
        <v>0</v>
      </c>
      <c r="T84" s="69">
        <v>0</v>
      </c>
      <c r="U84" s="69">
        <v>16.149999999999999</v>
      </c>
      <c r="V84" s="69">
        <v>0.53</v>
      </c>
      <c r="W84" s="69">
        <v>0.71</v>
      </c>
      <c r="X84" s="69">
        <v>0</v>
      </c>
      <c r="Y84" s="69">
        <v>0.2</v>
      </c>
      <c r="Z84" s="69">
        <v>6.58</v>
      </c>
      <c r="AA84" s="69">
        <v>6.55</v>
      </c>
      <c r="AB84" s="69">
        <v>0.55000000000000004</v>
      </c>
      <c r="AC84" s="69">
        <v>8.58</v>
      </c>
      <c r="AD84" s="69">
        <v>0.5</v>
      </c>
      <c r="AE84" s="69">
        <v>0.18</v>
      </c>
      <c r="AF84" s="69">
        <v>0</v>
      </c>
      <c r="AG84" s="69">
        <v>0</v>
      </c>
      <c r="AH84" s="69">
        <v>0</v>
      </c>
      <c r="AI84" s="69">
        <v>0.41</v>
      </c>
      <c r="AJ84" s="70">
        <v>0.03</v>
      </c>
      <c r="AK84" s="69">
        <v>1.0900000000000001</v>
      </c>
      <c r="AL84" s="69">
        <v>0.73</v>
      </c>
      <c r="AM84" s="69">
        <v>0.2</v>
      </c>
      <c r="AN84" s="69">
        <v>2.11</v>
      </c>
      <c r="AO84" s="69">
        <v>2.93</v>
      </c>
      <c r="AP84" s="69">
        <v>7.92</v>
      </c>
      <c r="AQ84" s="69">
        <v>9.39</v>
      </c>
      <c r="AR84" s="69">
        <v>3.3</v>
      </c>
      <c r="AS84" s="69">
        <v>3.24</v>
      </c>
      <c r="AT84" s="69">
        <v>1.53</v>
      </c>
      <c r="AU84" s="69">
        <v>3.72</v>
      </c>
      <c r="AV84" s="69">
        <v>0</v>
      </c>
      <c r="AW84" s="69">
        <v>0</v>
      </c>
      <c r="AX84" s="27">
        <f t="shared" si="13"/>
        <v>102.23000000000002</v>
      </c>
      <c r="AY84" s="71"/>
    </row>
    <row r="85" spans="1:51" ht="15.75" customHeight="1">
      <c r="A85" s="66">
        <v>18</v>
      </c>
      <c r="B85" s="72" t="s">
        <v>170</v>
      </c>
      <c r="C85" s="57" t="s">
        <v>56</v>
      </c>
      <c r="D85" s="19" t="s">
        <v>157</v>
      </c>
      <c r="E85" s="69">
        <v>2.76</v>
      </c>
      <c r="F85" s="69">
        <v>22.12</v>
      </c>
      <c r="G85" s="69">
        <v>7.18</v>
      </c>
      <c r="H85" s="69">
        <v>3.75</v>
      </c>
      <c r="I85" s="69">
        <v>29.72</v>
      </c>
      <c r="J85" s="69">
        <v>4.0999999999999996</v>
      </c>
      <c r="K85" s="69">
        <v>11.5</v>
      </c>
      <c r="L85" s="69">
        <v>11.37</v>
      </c>
      <c r="M85" s="69">
        <v>4.58</v>
      </c>
      <c r="N85" s="69">
        <v>47.04</v>
      </c>
      <c r="O85" s="69">
        <v>4.7300000000000004</v>
      </c>
      <c r="P85" s="69">
        <v>1.9</v>
      </c>
      <c r="Q85" s="69">
        <v>0</v>
      </c>
      <c r="R85" s="69">
        <v>5.54</v>
      </c>
      <c r="S85" s="70">
        <v>2.72</v>
      </c>
      <c r="T85" s="69">
        <v>10.56</v>
      </c>
      <c r="U85" s="69">
        <v>32.56</v>
      </c>
      <c r="V85" s="69">
        <v>5.01</v>
      </c>
      <c r="W85" s="69">
        <v>7.84</v>
      </c>
      <c r="X85" s="69">
        <v>9.17</v>
      </c>
      <c r="Y85" s="69">
        <v>3.61</v>
      </c>
      <c r="Z85" s="69">
        <v>23.26</v>
      </c>
      <c r="AA85" s="69">
        <v>8.16</v>
      </c>
      <c r="AB85" s="69">
        <v>17.03</v>
      </c>
      <c r="AC85" s="69">
        <v>21.19</v>
      </c>
      <c r="AD85" s="69">
        <v>11.59</v>
      </c>
      <c r="AE85" s="69">
        <v>4.1100000000000003</v>
      </c>
      <c r="AF85" s="69">
        <v>13.94</v>
      </c>
      <c r="AG85" s="69">
        <v>1</v>
      </c>
      <c r="AH85" s="69">
        <v>0.95</v>
      </c>
      <c r="AI85" s="69">
        <v>23.97</v>
      </c>
      <c r="AJ85" s="70">
        <v>1.47</v>
      </c>
      <c r="AK85" s="69">
        <v>2.85</v>
      </c>
      <c r="AL85" s="69">
        <v>1.9</v>
      </c>
      <c r="AM85" s="69">
        <v>3.97</v>
      </c>
      <c r="AN85" s="69">
        <v>5.37</v>
      </c>
      <c r="AO85" s="69">
        <v>2.9</v>
      </c>
      <c r="AP85" s="69">
        <v>10.18</v>
      </c>
      <c r="AQ85" s="69">
        <v>41.79</v>
      </c>
      <c r="AR85" s="69">
        <v>4.34</v>
      </c>
      <c r="AS85" s="69">
        <v>5.85</v>
      </c>
      <c r="AT85" s="69">
        <v>25.35</v>
      </c>
      <c r="AU85" s="69">
        <v>26.14</v>
      </c>
      <c r="AV85" s="69">
        <v>0</v>
      </c>
      <c r="AW85" s="69">
        <v>0</v>
      </c>
      <c r="AX85" s="27">
        <f t="shared" si="13"/>
        <v>485.07000000000011</v>
      </c>
      <c r="AY85" s="71"/>
    </row>
    <row r="86" spans="1:51" ht="15.75" customHeight="1">
      <c r="A86" s="66">
        <v>19</v>
      </c>
      <c r="B86" s="72" t="s">
        <v>171</v>
      </c>
      <c r="C86" s="57" t="s">
        <v>56</v>
      </c>
      <c r="D86" s="19" t="s">
        <v>157</v>
      </c>
      <c r="E86" s="69">
        <v>0</v>
      </c>
      <c r="F86" s="69">
        <v>50.89</v>
      </c>
      <c r="G86" s="69">
        <v>21.67</v>
      </c>
      <c r="H86" s="69">
        <v>11.78</v>
      </c>
      <c r="I86" s="69">
        <v>0</v>
      </c>
      <c r="J86" s="69">
        <v>0</v>
      </c>
      <c r="K86" s="69">
        <v>0</v>
      </c>
      <c r="L86" s="69">
        <v>25.9</v>
      </c>
      <c r="M86" s="69">
        <v>3</v>
      </c>
      <c r="N86" s="69">
        <v>1.78</v>
      </c>
      <c r="O86" s="69">
        <v>2.23</v>
      </c>
      <c r="P86" s="69">
        <v>2.91</v>
      </c>
      <c r="Q86" s="69">
        <v>0</v>
      </c>
      <c r="R86" s="69">
        <v>1.24</v>
      </c>
      <c r="S86" s="70">
        <v>0.09</v>
      </c>
      <c r="T86" s="69">
        <v>5.24</v>
      </c>
      <c r="U86" s="69">
        <v>0</v>
      </c>
      <c r="V86" s="69">
        <v>18.32</v>
      </c>
      <c r="W86" s="69">
        <v>0.5</v>
      </c>
      <c r="X86" s="69">
        <v>0.81</v>
      </c>
      <c r="Y86" s="69">
        <v>0.33</v>
      </c>
      <c r="Z86" s="69">
        <v>4.0999999999999996</v>
      </c>
      <c r="AA86" s="69">
        <v>4.95</v>
      </c>
      <c r="AB86" s="69">
        <v>0</v>
      </c>
      <c r="AC86" s="69">
        <v>2.62</v>
      </c>
      <c r="AD86" s="69">
        <v>0.21</v>
      </c>
      <c r="AE86" s="69">
        <v>7.0000000000000007E-2</v>
      </c>
      <c r="AF86" s="69">
        <v>34.17</v>
      </c>
      <c r="AG86" s="69">
        <v>2.44</v>
      </c>
      <c r="AH86" s="69">
        <v>2.3199999999999998</v>
      </c>
      <c r="AI86" s="69">
        <v>4.03</v>
      </c>
      <c r="AJ86" s="70">
        <v>0.25</v>
      </c>
      <c r="AK86" s="69">
        <v>0.67</v>
      </c>
      <c r="AL86" s="69">
        <v>0.45</v>
      </c>
      <c r="AM86" s="69">
        <v>1.22</v>
      </c>
      <c r="AN86" s="69">
        <v>0.97</v>
      </c>
      <c r="AO86" s="69">
        <v>0.45</v>
      </c>
      <c r="AP86" s="69">
        <v>1.43</v>
      </c>
      <c r="AQ86" s="69">
        <v>5.85</v>
      </c>
      <c r="AR86" s="69">
        <v>2.2200000000000002</v>
      </c>
      <c r="AS86" s="69">
        <v>7.2</v>
      </c>
      <c r="AT86" s="69">
        <v>0</v>
      </c>
      <c r="AU86" s="69">
        <v>0</v>
      </c>
      <c r="AV86" s="69">
        <v>0</v>
      </c>
      <c r="AW86" s="69">
        <v>0</v>
      </c>
      <c r="AX86" s="27">
        <f t="shared" si="13"/>
        <v>222.30999999999995</v>
      </c>
      <c r="AY86" s="71"/>
    </row>
    <row r="87" spans="1:51" ht="15.75" customHeight="1">
      <c r="A87" s="66">
        <v>20</v>
      </c>
      <c r="B87" s="72" t="s">
        <v>172</v>
      </c>
      <c r="C87" s="57" t="s">
        <v>56</v>
      </c>
      <c r="D87" s="19" t="s">
        <v>161</v>
      </c>
      <c r="E87" s="69">
        <v>15.1</v>
      </c>
      <c r="F87" s="69">
        <v>7.03</v>
      </c>
      <c r="G87" s="69">
        <v>14.7</v>
      </c>
      <c r="H87" s="69">
        <v>19.420000000000002</v>
      </c>
      <c r="I87" s="69">
        <v>34.950000000000003</v>
      </c>
      <c r="J87" s="69">
        <v>110.12</v>
      </c>
      <c r="K87" s="69">
        <v>63.26</v>
      </c>
      <c r="L87" s="69">
        <v>124.8</v>
      </c>
      <c r="M87" s="69">
        <v>11.55</v>
      </c>
      <c r="N87" s="69">
        <v>36.04</v>
      </c>
      <c r="O87" s="69">
        <v>12.52</v>
      </c>
      <c r="P87" s="69">
        <v>44.94</v>
      </c>
      <c r="Q87" s="69">
        <v>9.4700000000000006</v>
      </c>
      <c r="R87" s="69">
        <v>15.46</v>
      </c>
      <c r="S87" s="70">
        <v>40.96</v>
      </c>
      <c r="T87" s="69">
        <v>23.85</v>
      </c>
      <c r="U87" s="69">
        <v>19.62</v>
      </c>
      <c r="V87" s="69">
        <v>26.73</v>
      </c>
      <c r="W87" s="69">
        <v>11.32</v>
      </c>
      <c r="X87" s="69">
        <v>9.91</v>
      </c>
      <c r="Y87" s="69">
        <v>13.78</v>
      </c>
      <c r="Z87" s="69">
        <v>14.5</v>
      </c>
      <c r="AA87" s="69">
        <v>10.84</v>
      </c>
      <c r="AB87" s="69">
        <v>32.07</v>
      </c>
      <c r="AC87" s="69">
        <v>75.75</v>
      </c>
      <c r="AD87" s="69">
        <v>14.51</v>
      </c>
      <c r="AE87" s="69">
        <v>5.15</v>
      </c>
      <c r="AF87" s="69">
        <v>73.44</v>
      </c>
      <c r="AG87" s="69">
        <v>5.25</v>
      </c>
      <c r="AH87" s="69">
        <v>26.23</v>
      </c>
      <c r="AI87" s="69">
        <v>15.84</v>
      </c>
      <c r="AJ87" s="70">
        <v>0.97</v>
      </c>
      <c r="AK87" s="69">
        <v>30.38</v>
      </c>
      <c r="AL87" s="69">
        <v>20.25</v>
      </c>
      <c r="AM87" s="69">
        <v>22.63</v>
      </c>
      <c r="AN87" s="69">
        <v>16.14</v>
      </c>
      <c r="AO87" s="69">
        <v>10.57</v>
      </c>
      <c r="AP87" s="69">
        <v>7.17</v>
      </c>
      <c r="AQ87" s="69">
        <v>42.87</v>
      </c>
      <c r="AR87" s="69">
        <v>41.65</v>
      </c>
      <c r="AS87" s="69">
        <v>19.54</v>
      </c>
      <c r="AT87" s="69">
        <v>18.2</v>
      </c>
      <c r="AU87" s="69">
        <v>25.42</v>
      </c>
      <c r="AV87" s="69">
        <v>32.28</v>
      </c>
      <c r="AW87" s="69">
        <v>10.27</v>
      </c>
      <c r="AX87" s="27">
        <f t="shared" si="13"/>
        <v>1237.4500000000003</v>
      </c>
      <c r="AY87" s="71"/>
    </row>
    <row r="88" spans="1:51" ht="15.75" customHeight="1">
      <c r="A88" s="66"/>
      <c r="B88" s="67" t="s">
        <v>173</v>
      </c>
      <c r="C88" s="48"/>
      <c r="D88" s="49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8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8"/>
      <c r="AK88" s="77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15"/>
      <c r="AY88" s="79"/>
    </row>
    <row r="89" spans="1:51" ht="15.75" customHeight="1">
      <c r="A89" s="66">
        <v>21</v>
      </c>
      <c r="B89" s="68" t="s">
        <v>174</v>
      </c>
      <c r="C89" s="57" t="s">
        <v>56</v>
      </c>
      <c r="D89" s="19" t="s">
        <v>123</v>
      </c>
      <c r="E89" s="39">
        <f t="shared" ref="E89:AW89" si="14">E67+E68+E69</f>
        <v>48.8</v>
      </c>
      <c r="F89" s="58">
        <f t="shared" si="14"/>
        <v>63.379999999999995</v>
      </c>
      <c r="G89" s="58">
        <f t="shared" si="14"/>
        <v>93.75</v>
      </c>
      <c r="H89" s="58">
        <f t="shared" si="14"/>
        <v>120.08</v>
      </c>
      <c r="I89" s="58">
        <f t="shared" si="14"/>
        <v>74.52</v>
      </c>
      <c r="J89" s="58">
        <f t="shared" si="14"/>
        <v>74.52</v>
      </c>
      <c r="K89" s="58">
        <f t="shared" si="14"/>
        <v>36.299999999999997</v>
      </c>
      <c r="L89" s="58">
        <f t="shared" si="14"/>
        <v>166.10999999999999</v>
      </c>
      <c r="M89" s="58">
        <f t="shared" si="14"/>
        <v>75.64</v>
      </c>
      <c r="N89" s="58">
        <f t="shared" si="14"/>
        <v>339.8</v>
      </c>
      <c r="O89" s="58">
        <f t="shared" si="14"/>
        <v>37.61</v>
      </c>
      <c r="P89" s="58">
        <f t="shared" si="14"/>
        <v>324.14</v>
      </c>
      <c r="Q89" s="58">
        <f t="shared" si="14"/>
        <v>208.64000000000001</v>
      </c>
      <c r="R89" s="58">
        <f t="shared" si="14"/>
        <v>61.93</v>
      </c>
      <c r="S89" s="59">
        <f t="shared" si="14"/>
        <v>208.64000000000001</v>
      </c>
      <c r="T89" s="58">
        <f t="shared" si="14"/>
        <v>89.14</v>
      </c>
      <c r="U89" s="58">
        <f t="shared" si="14"/>
        <v>86.69</v>
      </c>
      <c r="V89" s="58">
        <f t="shared" si="14"/>
        <v>234.99</v>
      </c>
      <c r="W89" s="58">
        <f t="shared" si="14"/>
        <v>104.11</v>
      </c>
      <c r="X89" s="58">
        <f t="shared" si="14"/>
        <v>78.13</v>
      </c>
      <c r="Y89" s="58">
        <f t="shared" si="14"/>
        <v>102.05</v>
      </c>
      <c r="Z89" s="58">
        <f t="shared" si="14"/>
        <v>108.63000000000001</v>
      </c>
      <c r="AA89" s="58">
        <f t="shared" si="14"/>
        <v>107.48</v>
      </c>
      <c r="AB89" s="58">
        <f t="shared" si="14"/>
        <v>160.44</v>
      </c>
      <c r="AC89" s="58">
        <f t="shared" si="14"/>
        <v>144.57</v>
      </c>
      <c r="AD89" s="58">
        <f t="shared" si="14"/>
        <v>105.9456</v>
      </c>
      <c r="AE89" s="58">
        <f t="shared" si="14"/>
        <v>64.94</v>
      </c>
      <c r="AF89" s="58">
        <f t="shared" si="14"/>
        <v>432.11</v>
      </c>
      <c r="AG89" s="58">
        <f t="shared" si="14"/>
        <v>30.87</v>
      </c>
      <c r="AH89" s="58">
        <f t="shared" si="14"/>
        <v>154.32499999999999</v>
      </c>
      <c r="AI89" s="58">
        <f t="shared" si="14"/>
        <v>66.48</v>
      </c>
      <c r="AJ89" s="59">
        <f t="shared" si="14"/>
        <v>25.86</v>
      </c>
      <c r="AK89" s="58">
        <f t="shared" si="14"/>
        <v>114.43</v>
      </c>
      <c r="AL89" s="58">
        <f t="shared" si="14"/>
        <v>76.284000000000006</v>
      </c>
      <c r="AM89" s="58">
        <f t="shared" si="14"/>
        <v>60.03</v>
      </c>
      <c r="AN89" s="58">
        <f t="shared" si="14"/>
        <v>42.39</v>
      </c>
      <c r="AO89" s="58">
        <f t="shared" si="14"/>
        <v>145.46</v>
      </c>
      <c r="AP89" s="58">
        <f t="shared" si="14"/>
        <v>57</v>
      </c>
      <c r="AQ89" s="58">
        <f t="shared" si="14"/>
        <v>159.84</v>
      </c>
      <c r="AR89" s="58">
        <f t="shared" si="14"/>
        <v>167.29</v>
      </c>
      <c r="AS89" s="58">
        <f t="shared" si="14"/>
        <v>238</v>
      </c>
      <c r="AT89" s="58">
        <f t="shared" si="14"/>
        <v>151.51999999999998</v>
      </c>
      <c r="AU89" s="58">
        <f t="shared" si="14"/>
        <v>153.65</v>
      </c>
      <c r="AV89" s="58">
        <f t="shared" si="14"/>
        <v>3.49</v>
      </c>
      <c r="AW89" s="58">
        <f t="shared" si="14"/>
        <v>10.06</v>
      </c>
      <c r="AX89" s="27">
        <f t="shared" ref="AX89:AX91" si="15">SUM(E89:AW89)</f>
        <v>5410.0646000000006</v>
      </c>
      <c r="AY89" s="60"/>
    </row>
    <row r="90" spans="1:51" ht="15.75" customHeight="1">
      <c r="A90" s="66">
        <v>22</v>
      </c>
      <c r="B90" s="68" t="s">
        <v>175</v>
      </c>
      <c r="C90" s="57" t="s">
        <v>56</v>
      </c>
      <c r="D90" s="19" t="s">
        <v>123</v>
      </c>
      <c r="E90" s="58">
        <f t="shared" ref="E90:AW90" si="16">E70+E71+E72</f>
        <v>0.21</v>
      </c>
      <c r="F90" s="58">
        <f t="shared" si="16"/>
        <v>0</v>
      </c>
      <c r="G90" s="58">
        <f t="shared" si="16"/>
        <v>16.46</v>
      </c>
      <c r="H90" s="58">
        <f t="shared" si="16"/>
        <v>17.18</v>
      </c>
      <c r="I90" s="58">
        <f t="shared" si="16"/>
        <v>2.4</v>
      </c>
      <c r="J90" s="58">
        <f t="shared" si="16"/>
        <v>2.4</v>
      </c>
      <c r="K90" s="58">
        <f t="shared" si="16"/>
        <v>0</v>
      </c>
      <c r="L90" s="58">
        <f t="shared" si="16"/>
        <v>51.53</v>
      </c>
      <c r="M90" s="58">
        <f t="shared" si="16"/>
        <v>6.34</v>
      </c>
      <c r="N90" s="58">
        <f t="shared" si="16"/>
        <v>8.1999999999999993</v>
      </c>
      <c r="O90" s="58">
        <f t="shared" si="16"/>
        <v>0</v>
      </c>
      <c r="P90" s="58">
        <f t="shared" si="16"/>
        <v>0</v>
      </c>
      <c r="Q90" s="58">
        <f t="shared" si="16"/>
        <v>35.950000000000003</v>
      </c>
      <c r="R90" s="58">
        <f t="shared" si="16"/>
        <v>315.31</v>
      </c>
      <c r="S90" s="59">
        <f t="shared" si="16"/>
        <v>35.950000000000003</v>
      </c>
      <c r="T90" s="58">
        <f t="shared" si="16"/>
        <v>0</v>
      </c>
      <c r="U90" s="58">
        <f t="shared" si="16"/>
        <v>0</v>
      </c>
      <c r="V90" s="58">
        <f t="shared" si="16"/>
        <v>0</v>
      </c>
      <c r="W90" s="58">
        <f t="shared" si="16"/>
        <v>0.08</v>
      </c>
      <c r="X90" s="58">
        <f t="shared" si="16"/>
        <v>7.0600000000000005</v>
      </c>
      <c r="Y90" s="58">
        <f t="shared" si="16"/>
        <v>6.32</v>
      </c>
      <c r="Z90" s="58">
        <f t="shared" si="16"/>
        <v>0</v>
      </c>
      <c r="AA90" s="58">
        <f t="shared" si="16"/>
        <v>0</v>
      </c>
      <c r="AB90" s="58">
        <f t="shared" si="16"/>
        <v>0</v>
      </c>
      <c r="AC90" s="58">
        <f t="shared" si="16"/>
        <v>0</v>
      </c>
      <c r="AD90" s="58">
        <f t="shared" si="16"/>
        <v>13.683399999999999</v>
      </c>
      <c r="AE90" s="58">
        <f t="shared" si="16"/>
        <v>8.39</v>
      </c>
      <c r="AF90" s="58">
        <f t="shared" si="16"/>
        <v>91.52000000000001</v>
      </c>
      <c r="AG90" s="58">
        <f t="shared" si="16"/>
        <v>6.54</v>
      </c>
      <c r="AH90" s="58">
        <f t="shared" si="16"/>
        <v>32.685000000000002</v>
      </c>
      <c r="AI90" s="58">
        <f t="shared" si="16"/>
        <v>6.6599999999999993</v>
      </c>
      <c r="AJ90" s="59">
        <f t="shared" si="16"/>
        <v>2.59</v>
      </c>
      <c r="AK90" s="58">
        <f t="shared" si="16"/>
        <v>5.43</v>
      </c>
      <c r="AL90" s="58">
        <f t="shared" si="16"/>
        <v>3.6239999999999997</v>
      </c>
      <c r="AM90" s="58">
        <f t="shared" si="16"/>
        <v>57.39</v>
      </c>
      <c r="AN90" s="58">
        <f t="shared" si="16"/>
        <v>0</v>
      </c>
      <c r="AO90" s="58">
        <f t="shared" si="16"/>
        <v>0</v>
      </c>
      <c r="AP90" s="58">
        <f t="shared" si="16"/>
        <v>5.0600000000000005</v>
      </c>
      <c r="AQ90" s="58">
        <f t="shared" si="16"/>
        <v>0</v>
      </c>
      <c r="AR90" s="58">
        <f t="shared" si="16"/>
        <v>0</v>
      </c>
      <c r="AS90" s="58">
        <f t="shared" si="16"/>
        <v>13.7</v>
      </c>
      <c r="AT90" s="58">
        <f t="shared" si="16"/>
        <v>0.45</v>
      </c>
      <c r="AU90" s="58">
        <f t="shared" si="16"/>
        <v>39.04</v>
      </c>
      <c r="AV90" s="58">
        <f t="shared" si="16"/>
        <v>0</v>
      </c>
      <c r="AW90" s="58">
        <f t="shared" si="16"/>
        <v>12.05</v>
      </c>
      <c r="AX90" s="27">
        <f t="shared" si="15"/>
        <v>804.2023999999999</v>
      </c>
      <c r="AY90" s="60"/>
    </row>
    <row r="91" spans="1:51" ht="15.75" customHeight="1">
      <c r="A91" s="66">
        <v>23</v>
      </c>
      <c r="B91" s="68" t="s">
        <v>176</v>
      </c>
      <c r="C91" s="57" t="s">
        <v>56</v>
      </c>
      <c r="D91" s="19" t="s">
        <v>123</v>
      </c>
      <c r="E91" s="58">
        <f t="shared" ref="E91:AW91" si="17">SUM(E73:E76)</f>
        <v>153.57</v>
      </c>
      <c r="F91" s="58">
        <f t="shared" si="17"/>
        <v>394.53999999999996</v>
      </c>
      <c r="G91" s="58">
        <f t="shared" si="17"/>
        <v>287.2</v>
      </c>
      <c r="H91" s="58">
        <f t="shared" si="17"/>
        <v>582.41</v>
      </c>
      <c r="I91" s="58">
        <f t="shared" si="17"/>
        <v>650.04999999999995</v>
      </c>
      <c r="J91" s="58">
        <f t="shared" si="17"/>
        <v>650.04999999999995</v>
      </c>
      <c r="K91" s="58">
        <f t="shared" si="17"/>
        <v>283.5</v>
      </c>
      <c r="L91" s="58">
        <f t="shared" si="17"/>
        <v>1016.74</v>
      </c>
      <c r="M91" s="58">
        <f t="shared" si="17"/>
        <v>213.59</v>
      </c>
      <c r="N91" s="58">
        <f t="shared" si="17"/>
        <v>787.97</v>
      </c>
      <c r="O91" s="58">
        <f t="shared" si="17"/>
        <v>199.18</v>
      </c>
      <c r="P91" s="58">
        <f t="shared" si="17"/>
        <v>710.79000000000008</v>
      </c>
      <c r="Q91" s="58">
        <f t="shared" si="17"/>
        <v>429.79</v>
      </c>
      <c r="R91" s="58">
        <f t="shared" si="17"/>
        <v>322.36</v>
      </c>
      <c r="S91" s="59">
        <f t="shared" si="17"/>
        <v>429.79</v>
      </c>
      <c r="T91" s="58">
        <f t="shared" si="17"/>
        <v>283.16999999999996</v>
      </c>
      <c r="U91" s="58">
        <f t="shared" si="17"/>
        <v>359.65</v>
      </c>
      <c r="V91" s="58">
        <f t="shared" si="17"/>
        <v>459.95000000000005</v>
      </c>
      <c r="W91" s="58">
        <f t="shared" si="17"/>
        <v>227.66</v>
      </c>
      <c r="X91" s="58">
        <f t="shared" si="17"/>
        <v>220.87</v>
      </c>
      <c r="Y91" s="58">
        <f t="shared" si="17"/>
        <v>199.14999999999998</v>
      </c>
      <c r="Z91" s="58">
        <f t="shared" si="17"/>
        <v>692.12</v>
      </c>
      <c r="AA91" s="58">
        <f t="shared" si="17"/>
        <v>381.15999999999997</v>
      </c>
      <c r="AB91" s="58">
        <f t="shared" si="17"/>
        <v>496.55000000000007</v>
      </c>
      <c r="AC91" s="58">
        <f t="shared" si="17"/>
        <v>1081.3400000000001</v>
      </c>
      <c r="AD91" s="58">
        <f t="shared" si="17"/>
        <v>141.10579999999999</v>
      </c>
      <c r="AE91" s="58">
        <f t="shared" si="17"/>
        <v>86.49</v>
      </c>
      <c r="AF91" s="58">
        <f t="shared" si="17"/>
        <v>434.64</v>
      </c>
      <c r="AG91" s="58">
        <f t="shared" si="17"/>
        <v>31.05</v>
      </c>
      <c r="AH91" s="58">
        <f t="shared" si="17"/>
        <v>155.22749999999999</v>
      </c>
      <c r="AI91" s="58">
        <f t="shared" si="17"/>
        <v>232.87</v>
      </c>
      <c r="AJ91" s="59">
        <f t="shared" si="17"/>
        <v>90.570000000000007</v>
      </c>
      <c r="AK91" s="58">
        <f t="shared" si="17"/>
        <v>349.93</v>
      </c>
      <c r="AL91" s="58">
        <f t="shared" si="17"/>
        <v>233.28399999999999</v>
      </c>
      <c r="AM91" s="58">
        <f t="shared" si="17"/>
        <v>299.14999999999998</v>
      </c>
      <c r="AN91" s="58">
        <f t="shared" si="17"/>
        <v>194.5</v>
      </c>
      <c r="AO91" s="58">
        <f t="shared" si="17"/>
        <v>208.91</v>
      </c>
      <c r="AP91" s="58">
        <f t="shared" si="17"/>
        <v>333.83</v>
      </c>
      <c r="AQ91" s="58">
        <f t="shared" si="17"/>
        <v>587.63</v>
      </c>
      <c r="AR91" s="58">
        <f t="shared" si="17"/>
        <v>606.21</v>
      </c>
      <c r="AS91" s="58">
        <f t="shared" si="17"/>
        <v>346.03000000000003</v>
      </c>
      <c r="AT91" s="58">
        <f t="shared" si="17"/>
        <v>166.94</v>
      </c>
      <c r="AU91" s="58">
        <f t="shared" si="17"/>
        <v>419.59</v>
      </c>
      <c r="AV91" s="58">
        <f t="shared" si="17"/>
        <v>431.61</v>
      </c>
      <c r="AW91" s="58">
        <f t="shared" si="17"/>
        <v>138.25</v>
      </c>
      <c r="AX91" s="27">
        <f t="shared" si="15"/>
        <v>17000.9673</v>
      </c>
      <c r="AY91" s="60"/>
    </row>
    <row r="92" spans="1:51" ht="15.75" customHeight="1">
      <c r="A92" s="66"/>
      <c r="B92" s="67" t="s">
        <v>177</v>
      </c>
      <c r="C92" s="48"/>
      <c r="D92" s="4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40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15"/>
      <c r="AY92" s="41"/>
    </row>
    <row r="93" spans="1:51" ht="15.75" customHeight="1">
      <c r="A93" s="66">
        <v>24</v>
      </c>
      <c r="B93" s="68" t="s">
        <v>178</v>
      </c>
      <c r="C93" s="57" t="s">
        <v>56</v>
      </c>
      <c r="D93" s="19" t="s">
        <v>179</v>
      </c>
      <c r="E93" s="39">
        <v>57.58</v>
      </c>
      <c r="F93" s="39">
        <v>103.905</v>
      </c>
      <c r="G93" s="39">
        <v>99.96</v>
      </c>
      <c r="H93" s="39">
        <v>103.905</v>
      </c>
      <c r="I93" s="39">
        <v>163.76</v>
      </c>
      <c r="J93" s="39">
        <v>85.894999999999996</v>
      </c>
      <c r="K93" s="39">
        <v>181.27500000000001</v>
      </c>
      <c r="L93" s="39">
        <v>713.95</v>
      </c>
      <c r="M93" s="39">
        <v>79.155000000000001</v>
      </c>
      <c r="N93" s="39">
        <v>400.68</v>
      </c>
      <c r="O93" s="39">
        <v>102.53</v>
      </c>
      <c r="P93" s="39">
        <v>560.12</v>
      </c>
      <c r="Q93" s="39">
        <v>82.424999999999997</v>
      </c>
      <c r="R93" s="39">
        <v>312.22000000000003</v>
      </c>
      <c r="S93" s="40">
        <v>335</v>
      </c>
      <c r="T93" s="39">
        <v>243.01</v>
      </c>
      <c r="U93" s="39">
        <v>239.03</v>
      </c>
      <c r="V93" s="39">
        <v>306.73</v>
      </c>
      <c r="W93" s="39">
        <v>171.465</v>
      </c>
      <c r="X93" s="39">
        <v>101.89</v>
      </c>
      <c r="Y93" s="39">
        <v>141.43</v>
      </c>
      <c r="Z93" s="39">
        <v>403.815</v>
      </c>
      <c r="AA93" s="39">
        <v>133.04</v>
      </c>
      <c r="AB93" s="39">
        <v>362.8</v>
      </c>
      <c r="AC93" s="39">
        <v>774.88499999999999</v>
      </c>
      <c r="AD93" s="39">
        <v>130.84</v>
      </c>
      <c r="AE93" s="39">
        <v>130.84</v>
      </c>
      <c r="AF93" s="39">
        <v>851.14</v>
      </c>
      <c r="AG93" s="39">
        <v>851.14</v>
      </c>
      <c r="AH93" s="39">
        <v>851.14</v>
      </c>
      <c r="AI93" s="39">
        <v>296.09500000000003</v>
      </c>
      <c r="AJ93" s="40">
        <v>296.09500000000003</v>
      </c>
      <c r="AK93" s="39">
        <v>389.41500000000002</v>
      </c>
      <c r="AL93" s="39">
        <v>389.41500000000002</v>
      </c>
      <c r="AM93" s="39">
        <v>241.535</v>
      </c>
      <c r="AN93" s="39">
        <v>214.22</v>
      </c>
      <c r="AO93" s="39">
        <v>37.54</v>
      </c>
      <c r="AP93" s="39">
        <v>102.075</v>
      </c>
      <c r="AQ93" s="39">
        <v>326.30500000000001</v>
      </c>
      <c r="AR93" s="39">
        <v>808.3</v>
      </c>
      <c r="AS93" s="39">
        <v>167.30500000000001</v>
      </c>
      <c r="AT93" s="39">
        <v>85.814999999999998</v>
      </c>
      <c r="AU93" s="39">
        <v>291.54000000000002</v>
      </c>
      <c r="AV93" s="39">
        <v>184.88</v>
      </c>
      <c r="AW93" s="39">
        <v>222.2</v>
      </c>
      <c r="AX93" s="27">
        <f t="shared" ref="AX93:AX97" si="18">SUM(E93:AW93)</f>
        <v>13128.290000000005</v>
      </c>
      <c r="AY93" s="41"/>
    </row>
    <row r="94" spans="1:51" ht="15.75" customHeight="1">
      <c r="A94" s="66">
        <v>25</v>
      </c>
      <c r="B94" s="68" t="s">
        <v>180</v>
      </c>
      <c r="C94" s="57" t="s">
        <v>56</v>
      </c>
      <c r="D94" s="19" t="s">
        <v>181</v>
      </c>
      <c r="E94" s="39">
        <v>0</v>
      </c>
      <c r="F94" s="39">
        <v>4.2850000000000001</v>
      </c>
      <c r="G94" s="39">
        <v>37.68</v>
      </c>
      <c r="H94" s="39">
        <v>4.2850000000000001</v>
      </c>
      <c r="I94" s="39">
        <v>0</v>
      </c>
      <c r="J94" s="39">
        <v>3.855</v>
      </c>
      <c r="K94" s="39">
        <v>0</v>
      </c>
      <c r="L94" s="39">
        <v>10</v>
      </c>
      <c r="M94" s="39">
        <v>1.865</v>
      </c>
      <c r="N94" s="39">
        <v>2.085</v>
      </c>
      <c r="O94" s="39">
        <v>3.88</v>
      </c>
      <c r="P94" s="39">
        <v>5.0199999999999996</v>
      </c>
      <c r="Q94" s="39">
        <v>0.115</v>
      </c>
      <c r="R94" s="39">
        <v>0</v>
      </c>
      <c r="S94" s="40">
        <v>3.0350000000000001</v>
      </c>
      <c r="T94" s="39">
        <v>0</v>
      </c>
      <c r="U94" s="39">
        <v>5.18</v>
      </c>
      <c r="V94" s="39">
        <v>3.105</v>
      </c>
      <c r="W94" s="39">
        <v>0</v>
      </c>
      <c r="X94" s="39">
        <v>1.44</v>
      </c>
      <c r="Y94" s="39">
        <v>0</v>
      </c>
      <c r="Z94" s="39">
        <v>0</v>
      </c>
      <c r="AA94" s="39">
        <v>40.755000000000003</v>
      </c>
      <c r="AB94" s="39">
        <v>4</v>
      </c>
      <c r="AC94" s="39">
        <v>4.3499999999999996</v>
      </c>
      <c r="AD94" s="39">
        <v>0</v>
      </c>
      <c r="AE94" s="39">
        <v>0</v>
      </c>
      <c r="AF94" s="39">
        <v>5.71</v>
      </c>
      <c r="AG94" s="39">
        <v>5.71</v>
      </c>
      <c r="AH94" s="39">
        <v>5.71</v>
      </c>
      <c r="AI94" s="39">
        <v>13.785</v>
      </c>
      <c r="AJ94" s="40">
        <v>13.785</v>
      </c>
      <c r="AK94" s="39">
        <v>0.2</v>
      </c>
      <c r="AL94" s="39">
        <v>0.2</v>
      </c>
      <c r="AM94" s="39">
        <v>0</v>
      </c>
      <c r="AN94" s="39">
        <v>0</v>
      </c>
      <c r="AO94" s="39">
        <v>0</v>
      </c>
      <c r="AP94" s="39">
        <v>1.19</v>
      </c>
      <c r="AQ94" s="39">
        <v>3.2250000000000001</v>
      </c>
      <c r="AR94" s="39">
        <v>2.6</v>
      </c>
      <c r="AS94" s="39">
        <v>0</v>
      </c>
      <c r="AT94" s="39">
        <v>0</v>
      </c>
      <c r="AU94" s="39">
        <v>34.090000000000003</v>
      </c>
      <c r="AV94" s="39">
        <v>0</v>
      </c>
      <c r="AW94" s="39">
        <v>5</v>
      </c>
      <c r="AX94" s="27">
        <f t="shared" si="18"/>
        <v>226.13999999999996</v>
      </c>
      <c r="AY94" s="41"/>
    </row>
    <row r="95" spans="1:51" ht="15.75" customHeight="1">
      <c r="A95" s="66">
        <v>26</v>
      </c>
      <c r="B95" s="68" t="s">
        <v>182</v>
      </c>
      <c r="C95" s="57" t="s">
        <v>56</v>
      </c>
      <c r="D95" s="19" t="s">
        <v>179</v>
      </c>
      <c r="E95" s="39">
        <v>0</v>
      </c>
      <c r="F95" s="39">
        <v>16.545000000000002</v>
      </c>
      <c r="G95" s="39">
        <v>26.074999999999999</v>
      </c>
      <c r="H95" s="39">
        <v>16.545000000000002</v>
      </c>
      <c r="I95" s="39">
        <v>62.38</v>
      </c>
      <c r="J95" s="39">
        <v>9.9749999999999996</v>
      </c>
      <c r="K95" s="39">
        <v>143.84</v>
      </c>
      <c r="L95" s="39">
        <v>545</v>
      </c>
      <c r="M95" s="39">
        <v>58.314999999999998</v>
      </c>
      <c r="N95" s="39">
        <v>269.89999999999998</v>
      </c>
      <c r="O95" s="39">
        <v>34.22</v>
      </c>
      <c r="P95" s="39">
        <v>513.57500000000005</v>
      </c>
      <c r="Q95" s="39">
        <v>49.09</v>
      </c>
      <c r="R95" s="39">
        <v>284.315</v>
      </c>
      <c r="S95" s="40">
        <v>258.495</v>
      </c>
      <c r="T95" s="39">
        <v>205.49</v>
      </c>
      <c r="U95" s="39">
        <v>213.30500000000001</v>
      </c>
      <c r="V95" s="39">
        <v>143.435</v>
      </c>
      <c r="W95" s="39">
        <v>115.265</v>
      </c>
      <c r="X95" s="39">
        <v>46.465000000000003</v>
      </c>
      <c r="Y95" s="39">
        <v>131.315</v>
      </c>
      <c r="Z95" s="39">
        <v>175.11500000000001</v>
      </c>
      <c r="AA95" s="39">
        <v>104.73</v>
      </c>
      <c r="AB95" s="39">
        <v>299</v>
      </c>
      <c r="AC95" s="39">
        <v>602.08500000000004</v>
      </c>
      <c r="AD95" s="39">
        <v>119.27500000000001</v>
      </c>
      <c r="AE95" s="39">
        <v>119.27500000000001</v>
      </c>
      <c r="AF95" s="39">
        <v>752.48500000000001</v>
      </c>
      <c r="AG95" s="39">
        <v>752.48500000000001</v>
      </c>
      <c r="AH95" s="39">
        <v>752.48500000000001</v>
      </c>
      <c r="AI95" s="39">
        <v>287.48</v>
      </c>
      <c r="AJ95" s="40">
        <v>287.48</v>
      </c>
      <c r="AK95" s="39">
        <v>174.13</v>
      </c>
      <c r="AL95" s="39">
        <v>174.13</v>
      </c>
      <c r="AM95" s="39">
        <v>203.49</v>
      </c>
      <c r="AN95" s="39">
        <v>171.07499999999999</v>
      </c>
      <c r="AO95" s="39">
        <v>29.42</v>
      </c>
      <c r="AP95" s="39">
        <v>59.81</v>
      </c>
      <c r="AQ95" s="39">
        <v>25.2</v>
      </c>
      <c r="AR95" s="39">
        <v>728.5</v>
      </c>
      <c r="AS95" s="39">
        <v>91.284999999999997</v>
      </c>
      <c r="AT95" s="39">
        <v>65.525000000000006</v>
      </c>
      <c r="AU95" s="39">
        <v>64.995000000000005</v>
      </c>
      <c r="AV95" s="39">
        <v>164.07499999999999</v>
      </c>
      <c r="AW95" s="39">
        <v>179.125</v>
      </c>
      <c r="AX95" s="27">
        <f t="shared" si="18"/>
        <v>9526.2000000000007</v>
      </c>
      <c r="AY95" s="41"/>
    </row>
    <row r="96" spans="1:51" ht="15.75" customHeight="1">
      <c r="A96" s="66">
        <v>27</v>
      </c>
      <c r="B96" s="72" t="s">
        <v>183</v>
      </c>
      <c r="C96" s="38" t="s">
        <v>184</v>
      </c>
      <c r="D96" s="19" t="s">
        <v>185</v>
      </c>
      <c r="E96" s="39">
        <v>78.574250000000006</v>
      </c>
      <c r="F96" s="39">
        <v>99.710999999999999</v>
      </c>
      <c r="G96" s="39">
        <v>90.085999999999999</v>
      </c>
      <c r="H96" s="39">
        <v>99.710999999999999</v>
      </c>
      <c r="I96" s="39">
        <v>167.90575000000001</v>
      </c>
      <c r="J96" s="39">
        <v>107.0335</v>
      </c>
      <c r="K96" s="39">
        <v>240.59899999999999</v>
      </c>
      <c r="L96" s="39">
        <v>1074.155</v>
      </c>
      <c r="M96" s="39">
        <v>97.529750000000007</v>
      </c>
      <c r="N96" s="39">
        <v>485.28949999999998</v>
      </c>
      <c r="O96" s="39">
        <v>122.02825</v>
      </c>
      <c r="P96" s="39">
        <v>840.48299999999995</v>
      </c>
      <c r="Q96" s="39">
        <v>111.8425</v>
      </c>
      <c r="R96" s="39">
        <v>457.27749999999997</v>
      </c>
      <c r="S96" s="40">
        <v>434.76600000000002</v>
      </c>
      <c r="T96" s="39">
        <v>346.29899999999998</v>
      </c>
      <c r="U96" s="39">
        <v>355.49574999999999</v>
      </c>
      <c r="V96" s="39">
        <v>326.22224999999997</v>
      </c>
      <c r="W96" s="39">
        <v>197.23575</v>
      </c>
      <c r="X96" s="39">
        <v>128.822</v>
      </c>
      <c r="Y96" s="39">
        <v>201.22149999999999</v>
      </c>
      <c r="Z96" s="39">
        <v>412.14749999999998</v>
      </c>
      <c r="AA96" s="39">
        <v>186.83349999999999</v>
      </c>
      <c r="AB96" s="39">
        <v>497.6</v>
      </c>
      <c r="AC96" s="39">
        <v>1021.0125</v>
      </c>
      <c r="AD96" s="39">
        <v>188.41550000000001</v>
      </c>
      <c r="AE96" s="39">
        <v>188.41550000000001</v>
      </c>
      <c r="AF96" s="39">
        <v>1187.56925</v>
      </c>
      <c r="AG96" s="39">
        <v>1187.57</v>
      </c>
      <c r="AH96" s="39">
        <v>1187.56925</v>
      </c>
      <c r="AI96" s="39">
        <v>437.53050000000002</v>
      </c>
      <c r="AJ96" s="40">
        <v>437.53050000000002</v>
      </c>
      <c r="AK96" s="39">
        <v>502.99124999999998</v>
      </c>
      <c r="AL96" s="39">
        <v>502.99124999999998</v>
      </c>
      <c r="AM96" s="39">
        <v>342.92574999999999</v>
      </c>
      <c r="AN96" s="39">
        <v>300.08175</v>
      </c>
      <c r="AO96" s="39">
        <v>51.810749999999999</v>
      </c>
      <c r="AP96" s="39">
        <v>107.63800000000001</v>
      </c>
      <c r="AQ96" s="39">
        <v>513.53250000000003</v>
      </c>
      <c r="AR96" s="39">
        <v>1137.53</v>
      </c>
      <c r="AS96" s="39">
        <v>202.11474999999999</v>
      </c>
      <c r="AT96" s="39">
        <v>119.89749999999999</v>
      </c>
      <c r="AU96" s="39">
        <v>409.43099999999998</v>
      </c>
      <c r="AV96" s="39">
        <v>273.73925000000003</v>
      </c>
      <c r="AW96" s="39">
        <v>297.24</v>
      </c>
      <c r="AX96" s="27">
        <f t="shared" si="18"/>
        <v>17756.405999999999</v>
      </c>
      <c r="AY96" s="41"/>
    </row>
    <row r="97" spans="1:51" ht="15.75" customHeight="1">
      <c r="A97" s="66">
        <v>28</v>
      </c>
      <c r="B97" s="72" t="s">
        <v>186</v>
      </c>
      <c r="C97" s="38" t="s">
        <v>184</v>
      </c>
      <c r="D97" s="19" t="s">
        <v>187</v>
      </c>
      <c r="E97" s="39">
        <v>0</v>
      </c>
      <c r="F97" s="39">
        <v>1.4997499999999999</v>
      </c>
      <c r="G97" s="39">
        <v>13.188000000000001</v>
      </c>
      <c r="H97" s="39">
        <v>1.4997499999999999</v>
      </c>
      <c r="I97" s="39">
        <v>0</v>
      </c>
      <c r="J97" s="39">
        <v>1.3492500000000001</v>
      </c>
      <c r="K97" s="39">
        <v>0</v>
      </c>
      <c r="L97" s="39">
        <v>3.5</v>
      </c>
      <c r="M97" s="39">
        <v>1.21225</v>
      </c>
      <c r="N97" s="39">
        <v>0.72975000000000001</v>
      </c>
      <c r="O97" s="39">
        <v>1.3580000000000001</v>
      </c>
      <c r="P97" s="39">
        <v>1.7569999999999999</v>
      </c>
      <c r="Q97" s="39">
        <v>4.0250000000000001E-2</v>
      </c>
      <c r="R97" s="39">
        <v>0</v>
      </c>
      <c r="S97" s="40">
        <v>1.0622499999999999</v>
      </c>
      <c r="T97" s="39">
        <v>0</v>
      </c>
      <c r="U97" s="39">
        <v>1.8129999999999999</v>
      </c>
      <c r="V97" s="39">
        <v>1.2450000000000001</v>
      </c>
      <c r="W97" s="39">
        <v>0</v>
      </c>
      <c r="X97" s="39">
        <v>0.72</v>
      </c>
      <c r="Y97" s="39">
        <v>0</v>
      </c>
      <c r="Z97" s="39">
        <v>0</v>
      </c>
      <c r="AA97" s="39">
        <v>14.264250000000001</v>
      </c>
      <c r="AB97" s="39">
        <v>1.7</v>
      </c>
      <c r="AC97" s="39">
        <v>1.5225</v>
      </c>
      <c r="AD97" s="39">
        <v>0</v>
      </c>
      <c r="AE97" s="39">
        <v>0</v>
      </c>
      <c r="AF97" s="39">
        <v>2.1440000000000001</v>
      </c>
      <c r="AG97" s="39">
        <v>2.14</v>
      </c>
      <c r="AH97" s="39">
        <v>2.1440000000000001</v>
      </c>
      <c r="AI97" s="39">
        <v>8.2710000000000008</v>
      </c>
      <c r="AJ97" s="40">
        <v>8.2710000000000008</v>
      </c>
      <c r="AK97" s="39">
        <v>7.0000000000000007E-2</v>
      </c>
      <c r="AL97" s="39">
        <v>7.0000000000000007E-2</v>
      </c>
      <c r="AM97" s="39">
        <v>0</v>
      </c>
      <c r="AN97" s="39">
        <v>0</v>
      </c>
      <c r="AO97" s="39">
        <v>0</v>
      </c>
      <c r="AP97" s="39">
        <v>0.41649999999999998</v>
      </c>
      <c r="AQ97" s="39">
        <v>1.1287499999999999</v>
      </c>
      <c r="AR97" s="39">
        <v>0.91</v>
      </c>
      <c r="AS97" s="39">
        <v>0</v>
      </c>
      <c r="AT97" s="39">
        <v>0</v>
      </c>
      <c r="AU97" s="39">
        <v>12.381500000000001</v>
      </c>
      <c r="AV97" s="39">
        <v>0</v>
      </c>
      <c r="AW97" s="39">
        <v>1.75</v>
      </c>
      <c r="AX97" s="27">
        <f t="shared" si="18"/>
        <v>88.157749999999993</v>
      </c>
      <c r="AY97" s="41"/>
    </row>
    <row r="98" spans="1:51" ht="15.75" customHeight="1">
      <c r="A98" s="66"/>
      <c r="B98" s="67" t="s">
        <v>188</v>
      </c>
      <c r="C98" s="48"/>
      <c r="D98" s="4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40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15"/>
      <c r="AY98" s="41"/>
    </row>
    <row r="99" spans="1:51" ht="15.75" customHeight="1">
      <c r="A99" s="80">
        <v>29</v>
      </c>
      <c r="B99" s="81" t="s">
        <v>189</v>
      </c>
      <c r="C99" s="63" t="s">
        <v>73</v>
      </c>
      <c r="D99" s="82" t="s">
        <v>190</v>
      </c>
      <c r="E99" s="32">
        <v>1.8181818181818181E-2</v>
      </c>
      <c r="F99" s="32">
        <v>1.8181818181818181E-2</v>
      </c>
      <c r="G99" s="32">
        <v>0</v>
      </c>
      <c r="H99" s="32">
        <v>0.39830508474576271</v>
      </c>
      <c r="I99" s="32">
        <v>3.7037037037037035E-2</v>
      </c>
      <c r="J99" s="32">
        <v>0.02</v>
      </c>
      <c r="K99" s="32">
        <v>0</v>
      </c>
      <c r="L99" s="32">
        <v>7.0921985815602835E-3</v>
      </c>
      <c r="M99" s="32">
        <v>1.7241379310344827E-2</v>
      </c>
      <c r="N99" s="32">
        <v>2.3622047244094488E-2</v>
      </c>
      <c r="O99" s="32">
        <v>0.25609756097560976</v>
      </c>
      <c r="P99" s="32">
        <v>9.405940594059406E-2</v>
      </c>
      <c r="Q99" s="32">
        <v>0</v>
      </c>
      <c r="R99" s="32">
        <v>8.2191780821917804E-2</v>
      </c>
      <c r="S99" s="32">
        <v>0</v>
      </c>
      <c r="T99" s="32">
        <v>0</v>
      </c>
      <c r="U99" s="32">
        <v>1.5873015873015872E-2</v>
      </c>
      <c r="V99" s="32">
        <v>0</v>
      </c>
      <c r="W99" s="32">
        <v>0.1875</v>
      </c>
      <c r="X99" s="32">
        <v>0</v>
      </c>
      <c r="Y99" s="32">
        <v>0</v>
      </c>
      <c r="Z99" s="32">
        <v>0.28000000000000003</v>
      </c>
      <c r="AA99" s="32">
        <v>1.7857142857142856E-2</v>
      </c>
      <c r="AB99" s="32">
        <v>0</v>
      </c>
      <c r="AC99" s="32">
        <v>0</v>
      </c>
      <c r="AD99" s="32">
        <v>6.9444444444444448E-2</v>
      </c>
      <c r="AE99" s="32">
        <v>3.6809815950920248E-2</v>
      </c>
      <c r="AF99" s="32">
        <v>3.6809815950920248E-2</v>
      </c>
      <c r="AG99" s="32">
        <v>3.6809815950920248E-2</v>
      </c>
      <c r="AH99" s="32">
        <v>3.6809815950920248E-2</v>
      </c>
      <c r="AI99" s="32">
        <v>0.30232558139534882</v>
      </c>
      <c r="AJ99" s="32">
        <v>0.30232558139534882</v>
      </c>
      <c r="AK99" s="32">
        <v>0</v>
      </c>
      <c r="AL99" s="32">
        <v>0</v>
      </c>
      <c r="AM99" s="32">
        <v>0.10344827586206896</v>
      </c>
      <c r="AN99" s="32">
        <v>0</v>
      </c>
      <c r="AO99" s="32">
        <v>0.1</v>
      </c>
      <c r="AP99" s="32">
        <v>5.5555555555555552E-2</v>
      </c>
      <c r="AQ99" s="32">
        <v>3.9215686274509803E-2</v>
      </c>
      <c r="AR99" s="32">
        <v>4.6511627906976744E-2</v>
      </c>
      <c r="AS99" s="32">
        <v>0</v>
      </c>
      <c r="AT99" s="32">
        <v>0</v>
      </c>
      <c r="AU99" s="32">
        <v>0.14634146341463414</v>
      </c>
      <c r="AV99" s="32">
        <v>1.7241379310344827E-2</v>
      </c>
      <c r="AW99" s="32">
        <v>1.7241379310344827E-2</v>
      </c>
      <c r="AX99" s="35">
        <f t="shared" ref="AX99:AX103" si="19">AVERAGE(E99:AW99)</f>
        <v>6.2669567298310525E-2</v>
      </c>
      <c r="AY99" s="36"/>
    </row>
    <row r="100" spans="1:51" ht="15.75" customHeight="1">
      <c r="A100" s="83">
        <v>30</v>
      </c>
      <c r="B100" s="81" t="s">
        <v>191</v>
      </c>
      <c r="C100" s="63" t="s">
        <v>73</v>
      </c>
      <c r="D100" s="82" t="s">
        <v>190</v>
      </c>
      <c r="E100" s="32">
        <v>0.98181818181818181</v>
      </c>
      <c r="F100" s="32">
        <v>0.98181818181818181</v>
      </c>
      <c r="G100" s="32">
        <v>1</v>
      </c>
      <c r="H100" s="32">
        <v>0.5</v>
      </c>
      <c r="I100" s="32">
        <v>0.96296296296296291</v>
      </c>
      <c r="J100" s="32">
        <v>0.98</v>
      </c>
      <c r="K100" s="32">
        <v>1</v>
      </c>
      <c r="L100" s="32">
        <v>0.98581560283687941</v>
      </c>
      <c r="M100" s="32">
        <v>0.98275862068965514</v>
      </c>
      <c r="N100" s="32">
        <v>0.97637795275590555</v>
      </c>
      <c r="O100" s="32">
        <v>0.71951219512195119</v>
      </c>
      <c r="P100" s="32">
        <v>0.90099009900990101</v>
      </c>
      <c r="Q100" s="32">
        <v>1</v>
      </c>
      <c r="R100" s="32">
        <v>0.8904109589041096</v>
      </c>
      <c r="S100" s="32">
        <v>1</v>
      </c>
      <c r="T100" s="32">
        <v>1</v>
      </c>
      <c r="U100" s="32">
        <v>0.98412698412698407</v>
      </c>
      <c r="V100" s="32">
        <v>1</v>
      </c>
      <c r="W100" s="32">
        <v>0.8125</v>
      </c>
      <c r="X100" s="32">
        <v>1</v>
      </c>
      <c r="Y100" s="32">
        <v>0.9821428571428571</v>
      </c>
      <c r="Z100" s="32">
        <v>0.78</v>
      </c>
      <c r="AA100" s="32">
        <v>0.9821428571428571</v>
      </c>
      <c r="AB100" s="32">
        <v>1</v>
      </c>
      <c r="AC100" s="32">
        <v>1</v>
      </c>
      <c r="AD100" s="32">
        <v>0.93055555555555558</v>
      </c>
      <c r="AE100" s="32">
        <v>0.77914110429447858</v>
      </c>
      <c r="AF100" s="32">
        <v>0.77914110429447858</v>
      </c>
      <c r="AG100" s="32">
        <v>0.77914110429447858</v>
      </c>
      <c r="AH100" s="32">
        <v>0.77914110429447858</v>
      </c>
      <c r="AI100" s="32">
        <v>0.53488372093023251</v>
      </c>
      <c r="AJ100" s="32">
        <v>0.53488372093023251</v>
      </c>
      <c r="AK100" s="32">
        <v>1</v>
      </c>
      <c r="AL100" s="32">
        <v>1</v>
      </c>
      <c r="AM100" s="32">
        <v>0.82758620689655171</v>
      </c>
      <c r="AN100" s="32">
        <v>1</v>
      </c>
      <c r="AO100" s="32">
        <v>0.9</v>
      </c>
      <c r="AP100" s="32">
        <v>0.94444444444444442</v>
      </c>
      <c r="AQ100" s="32">
        <v>0.96078431372549022</v>
      </c>
      <c r="AR100" s="32">
        <v>0.95348837209302328</v>
      </c>
      <c r="AS100" s="32">
        <v>1</v>
      </c>
      <c r="AT100" s="32">
        <v>1</v>
      </c>
      <c r="AU100" s="32">
        <v>0.75609756097560976</v>
      </c>
      <c r="AV100" s="32">
        <v>0.98275862068965514</v>
      </c>
      <c r="AW100" s="32">
        <v>0.98275862068965514</v>
      </c>
      <c r="AX100" s="35">
        <f t="shared" si="19"/>
        <v>0.90729295574308444</v>
      </c>
      <c r="AY100" s="36"/>
    </row>
    <row r="101" spans="1:51" ht="15.75" customHeight="1">
      <c r="A101" s="83">
        <v>31</v>
      </c>
      <c r="B101" s="81" t="s">
        <v>192</v>
      </c>
      <c r="C101" s="63" t="s">
        <v>73</v>
      </c>
      <c r="D101" s="82" t="s">
        <v>190</v>
      </c>
      <c r="E101" s="32">
        <v>0</v>
      </c>
      <c r="F101" s="32">
        <v>0</v>
      </c>
      <c r="G101" s="32">
        <v>0</v>
      </c>
      <c r="H101" s="32">
        <v>0.10169491525423729</v>
      </c>
      <c r="I101" s="32">
        <v>0</v>
      </c>
      <c r="J101" s="32">
        <v>0</v>
      </c>
      <c r="K101" s="32">
        <v>0</v>
      </c>
      <c r="L101" s="32">
        <v>7.0921985815602835E-3</v>
      </c>
      <c r="M101" s="32">
        <v>0</v>
      </c>
      <c r="N101" s="32">
        <v>0</v>
      </c>
      <c r="O101" s="32">
        <v>2.4390243902439025E-2</v>
      </c>
      <c r="P101" s="32">
        <v>4.9504950495049506E-3</v>
      </c>
      <c r="Q101" s="32">
        <v>0</v>
      </c>
      <c r="R101" s="32">
        <v>2.7397260273972601E-2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1.7857142857142856E-2</v>
      </c>
      <c r="Z101" s="32">
        <v>0</v>
      </c>
      <c r="AA101" s="32">
        <v>0</v>
      </c>
      <c r="AB101" s="32">
        <v>0</v>
      </c>
      <c r="AC101" s="32">
        <v>0</v>
      </c>
      <c r="AD101" s="32">
        <v>0</v>
      </c>
      <c r="AE101" s="32">
        <v>0.18404907975460122</v>
      </c>
      <c r="AF101" s="32">
        <v>0.18404907975460122</v>
      </c>
      <c r="AG101" s="32">
        <v>0.18404907975460122</v>
      </c>
      <c r="AH101" s="32">
        <v>0.18404907975460122</v>
      </c>
      <c r="AI101" s="32">
        <v>0.16279069767441862</v>
      </c>
      <c r="AJ101" s="32">
        <v>0.16279069767441862</v>
      </c>
      <c r="AK101" s="32">
        <v>0</v>
      </c>
      <c r="AL101" s="32">
        <v>0</v>
      </c>
      <c r="AM101" s="32">
        <v>6.8965517241379309E-2</v>
      </c>
      <c r="AN101" s="32">
        <v>0</v>
      </c>
      <c r="AO101" s="32">
        <v>0</v>
      </c>
      <c r="AP101" s="32">
        <v>0</v>
      </c>
      <c r="AQ101" s="32">
        <v>0</v>
      </c>
      <c r="AR101" s="32">
        <v>0</v>
      </c>
      <c r="AS101" s="32">
        <v>0</v>
      </c>
      <c r="AT101" s="32">
        <v>0</v>
      </c>
      <c r="AU101" s="32">
        <v>9.7560975609756101E-2</v>
      </c>
      <c r="AV101" s="32">
        <v>0</v>
      </c>
      <c r="AW101" s="32">
        <v>0</v>
      </c>
      <c r="AX101" s="35">
        <f t="shared" si="19"/>
        <v>3.1370810291938549E-2</v>
      </c>
      <c r="AY101" s="36"/>
    </row>
    <row r="102" spans="1:51" ht="15.75" customHeight="1">
      <c r="A102" s="83">
        <v>32</v>
      </c>
      <c r="B102" s="81" t="s">
        <v>193</v>
      </c>
      <c r="C102" s="63" t="s">
        <v>73</v>
      </c>
      <c r="D102" s="82" t="s">
        <v>190</v>
      </c>
      <c r="E102" s="32">
        <v>0</v>
      </c>
      <c r="F102" s="32">
        <v>0</v>
      </c>
      <c r="G102" s="32">
        <v>0</v>
      </c>
      <c r="H102" s="32">
        <v>0</v>
      </c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0</v>
      </c>
      <c r="AB102" s="32">
        <v>0</v>
      </c>
      <c r="AC102" s="32">
        <v>0</v>
      </c>
      <c r="AD102" s="32">
        <v>0</v>
      </c>
      <c r="AE102" s="32">
        <v>0</v>
      </c>
      <c r="AF102" s="32">
        <v>0</v>
      </c>
      <c r="AG102" s="32">
        <v>0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32">
        <v>0</v>
      </c>
      <c r="AN102" s="32">
        <v>0</v>
      </c>
      <c r="AO102" s="32">
        <v>0</v>
      </c>
      <c r="AP102" s="32">
        <v>0</v>
      </c>
      <c r="AQ102" s="32">
        <v>0</v>
      </c>
      <c r="AR102" s="32">
        <v>0</v>
      </c>
      <c r="AS102" s="32">
        <v>0</v>
      </c>
      <c r="AT102" s="32">
        <v>0</v>
      </c>
      <c r="AU102" s="32">
        <v>0</v>
      </c>
      <c r="AV102" s="32">
        <v>0</v>
      </c>
      <c r="AW102" s="32">
        <v>0</v>
      </c>
      <c r="AX102" s="35">
        <f t="shared" si="19"/>
        <v>0</v>
      </c>
      <c r="AY102" s="36"/>
    </row>
    <row r="103" spans="1:51" ht="15.75" customHeight="1">
      <c r="A103" s="83">
        <v>33</v>
      </c>
      <c r="B103" s="81" t="s">
        <v>194</v>
      </c>
      <c r="C103" s="63" t="s">
        <v>73</v>
      </c>
      <c r="D103" s="82" t="s">
        <v>190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0</v>
      </c>
      <c r="N103" s="32">
        <v>0</v>
      </c>
      <c r="O103" s="32">
        <v>0</v>
      </c>
      <c r="P103" s="32">
        <v>0</v>
      </c>
      <c r="Q103" s="32">
        <v>0</v>
      </c>
      <c r="R103" s="32">
        <v>0</v>
      </c>
      <c r="S103" s="32">
        <v>0</v>
      </c>
      <c r="T103" s="32">
        <v>0</v>
      </c>
      <c r="U103" s="32">
        <v>0</v>
      </c>
      <c r="V103" s="32">
        <v>0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0</v>
      </c>
      <c r="AI103" s="32">
        <v>0</v>
      </c>
      <c r="AJ103" s="32">
        <v>0</v>
      </c>
      <c r="AK103" s="32">
        <v>0</v>
      </c>
      <c r="AL103" s="32">
        <v>0</v>
      </c>
      <c r="AM103" s="32">
        <v>0</v>
      </c>
      <c r="AN103" s="32">
        <v>0</v>
      </c>
      <c r="AO103" s="32">
        <v>0</v>
      </c>
      <c r="AP103" s="32">
        <v>0</v>
      </c>
      <c r="AQ103" s="32">
        <v>0</v>
      </c>
      <c r="AR103" s="32">
        <v>0</v>
      </c>
      <c r="AS103" s="32">
        <v>0</v>
      </c>
      <c r="AT103" s="32">
        <v>0</v>
      </c>
      <c r="AU103" s="32">
        <v>0</v>
      </c>
      <c r="AV103" s="32">
        <v>0</v>
      </c>
      <c r="AW103" s="32">
        <v>0</v>
      </c>
      <c r="AX103" s="35">
        <f t="shared" si="19"/>
        <v>0</v>
      </c>
      <c r="AY103" s="36"/>
    </row>
    <row r="104" spans="1:51" ht="15.75" customHeight="1">
      <c r="A104" s="83"/>
      <c r="B104" s="84" t="s">
        <v>195</v>
      </c>
      <c r="C104" s="85"/>
      <c r="D104" s="82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34"/>
      <c r="T104" s="77"/>
      <c r="U104" s="77"/>
      <c r="V104" s="77"/>
      <c r="W104" s="77"/>
      <c r="X104" s="32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8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15"/>
      <c r="AY104" s="79"/>
    </row>
    <row r="105" spans="1:51" ht="15.75" customHeight="1">
      <c r="A105" s="83">
        <v>34</v>
      </c>
      <c r="B105" s="81" t="s">
        <v>189</v>
      </c>
      <c r="C105" s="63" t="s">
        <v>73</v>
      </c>
      <c r="D105" s="63" t="s">
        <v>196</v>
      </c>
      <c r="E105" s="32">
        <v>0.29090909090909089</v>
      </c>
      <c r="F105" s="32">
        <v>0.29090909090909089</v>
      </c>
      <c r="G105" s="32">
        <v>0.22916666666666666</v>
      </c>
      <c r="H105" s="32">
        <v>0.53389830508474578</v>
      </c>
      <c r="I105" s="32">
        <v>0.22222222222222221</v>
      </c>
      <c r="J105" s="32">
        <v>0.16</v>
      </c>
      <c r="K105" s="32">
        <v>0.22058823529411764</v>
      </c>
      <c r="L105" s="32">
        <v>0.24822695035460993</v>
      </c>
      <c r="M105" s="32">
        <v>0.2413793103448276</v>
      </c>
      <c r="N105" s="32">
        <v>0.3543307086614173</v>
      </c>
      <c r="O105" s="32">
        <v>0.24390243902439024</v>
      </c>
      <c r="P105" s="32">
        <v>0.42786069651741293</v>
      </c>
      <c r="Q105" s="32">
        <v>0</v>
      </c>
      <c r="R105" s="32">
        <v>0.12328767123287671</v>
      </c>
      <c r="S105" s="32">
        <v>2.1276595744680851E-2</v>
      </c>
      <c r="T105" s="32">
        <v>0</v>
      </c>
      <c r="U105" s="32">
        <v>0.20634920634920634</v>
      </c>
      <c r="V105" s="32">
        <v>4.9019607843137254E-2</v>
      </c>
      <c r="W105" s="32">
        <v>0.46875</v>
      </c>
      <c r="X105" s="32">
        <v>0.21052631578947367</v>
      </c>
      <c r="Y105" s="32">
        <v>1.7857142857142856E-2</v>
      </c>
      <c r="Z105" s="32">
        <v>0.28000000000000003</v>
      </c>
      <c r="AA105" s="32">
        <v>1.7857142857142856E-2</v>
      </c>
      <c r="AB105" s="32">
        <v>0</v>
      </c>
      <c r="AC105" s="32">
        <v>1.3793103448275862E-2</v>
      </c>
      <c r="AD105" s="32">
        <v>0.31944444444444442</v>
      </c>
      <c r="AE105" s="32">
        <v>0.13496932515337423</v>
      </c>
      <c r="AF105" s="32">
        <v>0.13496932515337423</v>
      </c>
      <c r="AG105" s="32">
        <v>0.13496932515337423</v>
      </c>
      <c r="AH105" s="32">
        <v>0.13496932515337423</v>
      </c>
      <c r="AI105" s="32">
        <v>0.27906976744186046</v>
      </c>
      <c r="AJ105" s="32">
        <v>0.27906976744186046</v>
      </c>
      <c r="AK105" s="32">
        <v>0</v>
      </c>
      <c r="AL105" s="32">
        <v>0</v>
      </c>
      <c r="AM105" s="32">
        <v>0.20689655172413793</v>
      </c>
      <c r="AN105" s="32">
        <v>0.28846153846153844</v>
      </c>
      <c r="AO105" s="32">
        <v>0.1</v>
      </c>
      <c r="AP105" s="32">
        <v>0.33333333333333331</v>
      </c>
      <c r="AQ105" s="32">
        <v>0.33333333333333331</v>
      </c>
      <c r="AR105" s="32">
        <v>0.32558139534883723</v>
      </c>
      <c r="AS105" s="32">
        <v>7.4999999999999997E-2</v>
      </c>
      <c r="AT105" s="32">
        <v>3.8461538461538464E-2</v>
      </c>
      <c r="AU105" s="32">
        <v>0.21951219512195122</v>
      </c>
      <c r="AV105" s="32">
        <v>0.2413793103448276</v>
      </c>
      <c r="AW105" s="32">
        <v>0.2413793103448276</v>
      </c>
      <c r="AX105" s="35">
        <f t="shared" ref="AX105:AX109" si="20">AVERAGE(E105:AW105)</f>
        <v>0.19317578418947809</v>
      </c>
      <c r="AY105" s="36"/>
    </row>
    <row r="106" spans="1:51" ht="15.75" customHeight="1">
      <c r="A106" s="83">
        <v>35</v>
      </c>
      <c r="B106" s="81" t="s">
        <v>191</v>
      </c>
      <c r="C106" s="63" t="s">
        <v>73</v>
      </c>
      <c r="D106" s="63" t="s">
        <v>196</v>
      </c>
      <c r="E106" s="32">
        <v>0.69090909090909092</v>
      </c>
      <c r="F106" s="32">
        <v>0.69090909090909092</v>
      </c>
      <c r="G106" s="32">
        <v>0.77083333333333337</v>
      </c>
      <c r="H106" s="32">
        <v>0.46610169491525422</v>
      </c>
      <c r="I106" s="32">
        <v>0.77777777777777779</v>
      </c>
      <c r="J106" s="32">
        <v>0.84</v>
      </c>
      <c r="K106" s="32">
        <v>0.77941176470588236</v>
      </c>
      <c r="L106" s="32">
        <v>0.75177304964539005</v>
      </c>
      <c r="M106" s="32">
        <v>0.75862068965517238</v>
      </c>
      <c r="N106" s="32">
        <v>0.64566929133858264</v>
      </c>
      <c r="O106" s="32">
        <v>0.62195121951219512</v>
      </c>
      <c r="P106" s="32">
        <v>0.57213930348258701</v>
      </c>
      <c r="Q106" s="32">
        <v>1</v>
      </c>
      <c r="R106" s="32">
        <v>0.87671232876712324</v>
      </c>
      <c r="S106" s="32">
        <v>0.97872340425531912</v>
      </c>
      <c r="T106" s="32">
        <v>1</v>
      </c>
      <c r="U106" s="32">
        <v>0.79365079365079361</v>
      </c>
      <c r="V106" s="32">
        <v>0.9509803921568627</v>
      </c>
      <c r="W106" s="32">
        <v>0.53125</v>
      </c>
      <c r="X106" s="32">
        <v>0.78947368421052633</v>
      </c>
      <c r="Y106" s="32">
        <v>0.9821428571428571</v>
      </c>
      <c r="Z106" s="32">
        <v>0.78</v>
      </c>
      <c r="AA106" s="32">
        <v>0.9821428571428571</v>
      </c>
      <c r="AB106" s="32">
        <v>0.99099099099099097</v>
      </c>
      <c r="AC106" s="32">
        <v>0.97931034482758617</v>
      </c>
      <c r="AD106" s="32">
        <v>0.68055555555555558</v>
      </c>
      <c r="AE106" s="32">
        <v>0.84662576687116564</v>
      </c>
      <c r="AF106" s="32">
        <v>0.84662576687116564</v>
      </c>
      <c r="AG106" s="32">
        <v>0.84662576687116564</v>
      </c>
      <c r="AH106" s="32">
        <v>0.84662576687116564</v>
      </c>
      <c r="AI106" s="32">
        <v>0.68604651162790697</v>
      </c>
      <c r="AJ106" s="32">
        <v>0.68604651162790697</v>
      </c>
      <c r="AK106" s="32">
        <v>1</v>
      </c>
      <c r="AL106" s="32">
        <v>1</v>
      </c>
      <c r="AM106" s="32">
        <v>0.7931034482758621</v>
      </c>
      <c r="AN106" s="32">
        <v>0.71153846153846156</v>
      </c>
      <c r="AO106" s="32">
        <v>0.9</v>
      </c>
      <c r="AP106" s="32">
        <v>0.66666666666666663</v>
      </c>
      <c r="AQ106" s="32">
        <v>0.66666666666666663</v>
      </c>
      <c r="AR106" s="32">
        <v>0.67441860465116277</v>
      </c>
      <c r="AS106" s="32">
        <v>0.92500000000000004</v>
      </c>
      <c r="AT106" s="32">
        <v>0.96153846153846156</v>
      </c>
      <c r="AU106" s="32">
        <v>0.78048780487804881</v>
      </c>
      <c r="AV106" s="32">
        <v>0.75862068965517238</v>
      </c>
      <c r="AW106" s="32">
        <v>0.75862068965517238</v>
      </c>
      <c r="AX106" s="35">
        <f t="shared" si="20"/>
        <v>0.80082860220335528</v>
      </c>
      <c r="AY106" s="36"/>
    </row>
    <row r="107" spans="1:51" ht="15.75" customHeight="1">
      <c r="A107" s="83">
        <v>36</v>
      </c>
      <c r="B107" s="81" t="s">
        <v>192</v>
      </c>
      <c r="C107" s="63" t="s">
        <v>73</v>
      </c>
      <c r="D107" s="63" t="s">
        <v>196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0.13414634146341464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0</v>
      </c>
      <c r="V107" s="32">
        <v>0</v>
      </c>
      <c r="W107" s="32">
        <v>0</v>
      </c>
      <c r="X107" s="32">
        <v>0</v>
      </c>
      <c r="Y107" s="32">
        <v>0</v>
      </c>
      <c r="Z107" s="32">
        <v>0</v>
      </c>
      <c r="AA107" s="32">
        <v>0</v>
      </c>
      <c r="AB107" s="32">
        <v>9.0090090090090089E-3</v>
      </c>
      <c r="AC107" s="32">
        <v>6.8965517241379309E-3</v>
      </c>
      <c r="AD107" s="32">
        <v>0</v>
      </c>
      <c r="AE107" s="32">
        <v>1.2269938650306749E-2</v>
      </c>
      <c r="AF107" s="32">
        <v>1.2269938650306749E-2</v>
      </c>
      <c r="AG107" s="32">
        <v>1.2269938650306749E-2</v>
      </c>
      <c r="AH107" s="32">
        <v>1.2269938650306749E-2</v>
      </c>
      <c r="AI107" s="32">
        <v>2.3255813953488372E-2</v>
      </c>
      <c r="AJ107" s="32">
        <v>2.3255813953488372E-2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0</v>
      </c>
      <c r="AQ107" s="32">
        <v>0</v>
      </c>
      <c r="AR107" s="32">
        <v>0</v>
      </c>
      <c r="AS107" s="32">
        <v>0</v>
      </c>
      <c r="AT107" s="32">
        <v>0</v>
      </c>
      <c r="AU107" s="32">
        <v>0</v>
      </c>
      <c r="AV107" s="32">
        <v>0</v>
      </c>
      <c r="AW107" s="32">
        <v>0</v>
      </c>
      <c r="AX107" s="35">
        <f t="shared" si="20"/>
        <v>5.4587396601058959E-3</v>
      </c>
      <c r="AY107" s="36"/>
    </row>
    <row r="108" spans="1:51" ht="15.75" customHeight="1">
      <c r="A108" s="83">
        <v>37</v>
      </c>
      <c r="B108" s="81" t="s">
        <v>193</v>
      </c>
      <c r="C108" s="63" t="s">
        <v>73</v>
      </c>
      <c r="D108" s="63" t="s">
        <v>196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0</v>
      </c>
      <c r="AC108" s="32">
        <v>0</v>
      </c>
      <c r="AD108" s="32">
        <v>0</v>
      </c>
      <c r="AE108" s="32">
        <v>0</v>
      </c>
      <c r="AF108" s="32">
        <v>0</v>
      </c>
      <c r="AG108" s="32">
        <v>0</v>
      </c>
      <c r="AH108" s="32">
        <v>0</v>
      </c>
      <c r="AI108" s="32">
        <v>1.1627906976744186E-2</v>
      </c>
      <c r="AJ108" s="32">
        <v>1.1627906976744186E-2</v>
      </c>
      <c r="AK108" s="32">
        <v>0</v>
      </c>
      <c r="AL108" s="32">
        <v>0</v>
      </c>
      <c r="AM108" s="32">
        <v>0</v>
      </c>
      <c r="AN108" s="32">
        <v>0</v>
      </c>
      <c r="AO108" s="32">
        <v>0</v>
      </c>
      <c r="AP108" s="32">
        <v>0</v>
      </c>
      <c r="AQ108" s="32">
        <v>0</v>
      </c>
      <c r="AR108" s="32">
        <v>0</v>
      </c>
      <c r="AS108" s="32">
        <v>0</v>
      </c>
      <c r="AT108" s="32">
        <v>0</v>
      </c>
      <c r="AU108" s="32">
        <v>0</v>
      </c>
      <c r="AV108" s="32">
        <v>0</v>
      </c>
      <c r="AW108" s="32">
        <v>0</v>
      </c>
      <c r="AX108" s="35">
        <f t="shared" si="20"/>
        <v>5.1679586563307489E-4</v>
      </c>
      <c r="AY108" s="36"/>
    </row>
    <row r="109" spans="1:51" ht="15.75" customHeight="1">
      <c r="A109" s="83">
        <v>38</v>
      </c>
      <c r="B109" s="81" t="s">
        <v>194</v>
      </c>
      <c r="C109" s="63" t="s">
        <v>73</v>
      </c>
      <c r="D109" s="63" t="s">
        <v>196</v>
      </c>
      <c r="E109" s="32">
        <v>1.8181818181818181E-2</v>
      </c>
      <c r="F109" s="32">
        <v>1.8181818181818181E-2</v>
      </c>
      <c r="G109" s="32">
        <v>0</v>
      </c>
      <c r="H109" s="32">
        <v>0</v>
      </c>
      <c r="I109" s="32">
        <v>0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6.1349693251533744E-3</v>
      </c>
      <c r="AF109" s="32">
        <v>6.1349693251533744E-3</v>
      </c>
      <c r="AG109" s="32">
        <v>6.1349693251533744E-3</v>
      </c>
      <c r="AH109" s="32">
        <v>6.1349693251533744E-3</v>
      </c>
      <c r="AI109" s="32">
        <v>0</v>
      </c>
      <c r="AJ109" s="32">
        <v>0</v>
      </c>
      <c r="AK109" s="32">
        <v>0</v>
      </c>
      <c r="AL109" s="32">
        <v>0</v>
      </c>
      <c r="AM109" s="32">
        <v>0</v>
      </c>
      <c r="AN109" s="32">
        <v>0</v>
      </c>
      <c r="AO109" s="32">
        <v>0</v>
      </c>
      <c r="AP109" s="32">
        <v>0</v>
      </c>
      <c r="AQ109" s="32">
        <v>0</v>
      </c>
      <c r="AR109" s="32">
        <v>0</v>
      </c>
      <c r="AS109" s="32">
        <v>0</v>
      </c>
      <c r="AT109" s="32">
        <v>0</v>
      </c>
      <c r="AU109" s="32">
        <v>0</v>
      </c>
      <c r="AV109" s="32">
        <v>0</v>
      </c>
      <c r="AW109" s="32">
        <v>0</v>
      </c>
      <c r="AX109" s="35">
        <f t="shared" si="20"/>
        <v>1.3534114147611079E-3</v>
      </c>
      <c r="AY109" s="36"/>
    </row>
    <row r="110" spans="1:51" ht="15.75" customHeight="1">
      <c r="A110" s="83"/>
      <c r="B110" s="67" t="s">
        <v>197</v>
      </c>
      <c r="C110" s="85"/>
      <c r="D110" s="82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34"/>
      <c r="T110" s="77"/>
      <c r="U110" s="77"/>
      <c r="V110" s="77"/>
      <c r="W110" s="77"/>
      <c r="X110" s="32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8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15"/>
      <c r="AY110" s="79"/>
    </row>
    <row r="111" spans="1:51" ht="15.75" customHeight="1">
      <c r="A111" s="83">
        <v>39</v>
      </c>
      <c r="B111" s="81" t="s">
        <v>198</v>
      </c>
      <c r="C111" s="63" t="s">
        <v>73</v>
      </c>
      <c r="D111" s="63" t="s">
        <v>196</v>
      </c>
      <c r="E111" s="32">
        <v>0.52</v>
      </c>
      <c r="F111" s="32">
        <v>0.52</v>
      </c>
      <c r="G111" s="32">
        <v>0.37</v>
      </c>
      <c r="H111" s="32">
        <v>0.25</v>
      </c>
      <c r="I111" s="32">
        <v>0.39</v>
      </c>
      <c r="J111" s="32">
        <v>0.56000000000000005</v>
      </c>
      <c r="K111" s="32">
        <v>0.37</v>
      </c>
      <c r="L111" s="32">
        <v>0.55000000000000004</v>
      </c>
      <c r="M111" s="32">
        <v>0.47</v>
      </c>
      <c r="N111" s="32">
        <v>0.59</v>
      </c>
      <c r="O111" s="32">
        <v>0.47</v>
      </c>
      <c r="P111" s="32">
        <v>0.57999999999999996</v>
      </c>
      <c r="Q111" s="32">
        <v>0.75</v>
      </c>
      <c r="R111" s="32">
        <v>0.56000000000000005</v>
      </c>
      <c r="S111" s="34">
        <v>0.68</v>
      </c>
      <c r="T111" s="32">
        <v>0.71</v>
      </c>
      <c r="U111" s="32">
        <v>0.45</v>
      </c>
      <c r="V111" s="32">
        <v>0.6</v>
      </c>
      <c r="W111" s="32">
        <v>0.56000000000000005</v>
      </c>
      <c r="X111" s="32">
        <v>0.51</v>
      </c>
      <c r="Y111" s="32">
        <v>0.82</v>
      </c>
      <c r="Z111" s="32">
        <v>0.48</v>
      </c>
      <c r="AA111" s="32">
        <v>0.68</v>
      </c>
      <c r="AB111" s="32">
        <v>0.88</v>
      </c>
      <c r="AC111" s="32">
        <v>0.88</v>
      </c>
      <c r="AD111" s="32">
        <v>0.66</v>
      </c>
      <c r="AE111" s="32">
        <v>0.56000000000000005</v>
      </c>
      <c r="AF111" s="32">
        <v>0.56000000000000005</v>
      </c>
      <c r="AG111" s="32">
        <v>0.56000000000000005</v>
      </c>
      <c r="AH111" s="32">
        <v>0.56000000000000005</v>
      </c>
      <c r="AI111" s="32">
        <v>0.69</v>
      </c>
      <c r="AJ111" s="34">
        <v>0.6</v>
      </c>
      <c r="AK111" s="32">
        <v>0.9</v>
      </c>
      <c r="AL111" s="32">
        <v>0.9</v>
      </c>
      <c r="AM111" s="32">
        <v>0.56000000000000005</v>
      </c>
      <c r="AN111" s="32">
        <v>0.55000000000000004</v>
      </c>
      <c r="AO111" s="32">
        <v>0.52</v>
      </c>
      <c r="AP111" s="32">
        <v>0.52</v>
      </c>
      <c r="AQ111" s="32">
        <v>0.43</v>
      </c>
      <c r="AR111" s="32">
        <v>0.73</v>
      </c>
      <c r="AS111" s="32">
        <v>0.59</v>
      </c>
      <c r="AT111" s="32">
        <v>0.3</v>
      </c>
      <c r="AU111" s="32">
        <v>0.54</v>
      </c>
      <c r="AV111" s="32">
        <v>0.47</v>
      </c>
      <c r="AW111" s="32">
        <v>0.47</v>
      </c>
      <c r="AX111" s="35">
        <f t="shared" ref="AX111:AX112" si="21">AVERAGE(E111:AW111)</f>
        <v>0.57488888888888878</v>
      </c>
      <c r="AY111" s="36"/>
    </row>
    <row r="112" spans="1:51" ht="15.75" customHeight="1">
      <c r="A112" s="83">
        <v>40</v>
      </c>
      <c r="B112" s="81" t="s">
        <v>199</v>
      </c>
      <c r="C112" s="63" t="s">
        <v>73</v>
      </c>
      <c r="D112" s="63" t="s">
        <v>196</v>
      </c>
      <c r="E112" s="32">
        <v>0.48</v>
      </c>
      <c r="F112" s="32">
        <v>0.48</v>
      </c>
      <c r="G112" s="32">
        <v>0.63</v>
      </c>
      <c r="H112" s="32">
        <v>0.75</v>
      </c>
      <c r="I112" s="32">
        <v>0.61</v>
      </c>
      <c r="J112" s="32">
        <v>0.44</v>
      </c>
      <c r="K112" s="32">
        <v>0.63</v>
      </c>
      <c r="L112" s="32">
        <v>0.45</v>
      </c>
      <c r="M112" s="32">
        <v>0.53</v>
      </c>
      <c r="N112" s="32">
        <v>0.41</v>
      </c>
      <c r="O112" s="32">
        <v>0.53</v>
      </c>
      <c r="P112" s="32">
        <v>0.42</v>
      </c>
      <c r="Q112" s="32">
        <v>0.25</v>
      </c>
      <c r="R112" s="32">
        <v>0.44</v>
      </c>
      <c r="S112" s="34">
        <v>0.32</v>
      </c>
      <c r="T112" s="32">
        <v>0.28999999999999998</v>
      </c>
      <c r="U112" s="32">
        <v>0.55000000000000004</v>
      </c>
      <c r="V112" s="32">
        <v>0.4</v>
      </c>
      <c r="W112" s="32">
        <v>0.44</v>
      </c>
      <c r="X112" s="32">
        <v>0.49</v>
      </c>
      <c r="Y112" s="32">
        <v>0.18</v>
      </c>
      <c r="Z112" s="32">
        <v>0.52</v>
      </c>
      <c r="AA112" s="32">
        <v>0.32</v>
      </c>
      <c r="AB112" s="32">
        <v>0.12</v>
      </c>
      <c r="AC112" s="32">
        <v>0.12</v>
      </c>
      <c r="AD112" s="32">
        <v>0.34</v>
      </c>
      <c r="AE112" s="32">
        <v>0.44</v>
      </c>
      <c r="AF112" s="32">
        <v>0.44</v>
      </c>
      <c r="AG112" s="32">
        <v>0.44</v>
      </c>
      <c r="AH112" s="32">
        <v>0.44</v>
      </c>
      <c r="AI112" s="32">
        <v>0.31</v>
      </c>
      <c r="AJ112" s="34">
        <v>0.4</v>
      </c>
      <c r="AK112" s="32">
        <v>0.1</v>
      </c>
      <c r="AL112" s="32">
        <v>0.1</v>
      </c>
      <c r="AM112" s="32">
        <v>0.44</v>
      </c>
      <c r="AN112" s="32">
        <v>0.45</v>
      </c>
      <c r="AO112" s="32">
        <v>0.48</v>
      </c>
      <c r="AP112" s="32">
        <v>0.48</v>
      </c>
      <c r="AQ112" s="32">
        <v>0.56999999999999995</v>
      </c>
      <c r="AR112" s="32">
        <v>0.27</v>
      </c>
      <c r="AS112" s="32">
        <v>0.41</v>
      </c>
      <c r="AT112" s="32">
        <v>0.7</v>
      </c>
      <c r="AU112" s="32">
        <v>0.46</v>
      </c>
      <c r="AV112" s="32">
        <v>0.53</v>
      </c>
      <c r="AW112" s="32">
        <v>0.53</v>
      </c>
      <c r="AX112" s="35">
        <f t="shared" si="21"/>
        <v>0.42511111111111111</v>
      </c>
      <c r="AY112" s="36"/>
    </row>
    <row r="113" spans="1:51" ht="15.75" customHeight="1">
      <c r="A113" s="83"/>
      <c r="B113" s="84" t="s">
        <v>200</v>
      </c>
      <c r="C113" s="85"/>
      <c r="D113" s="8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4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4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15"/>
      <c r="AY113" s="36"/>
    </row>
    <row r="114" spans="1:51" ht="15.75" customHeight="1">
      <c r="A114" s="83">
        <v>41</v>
      </c>
      <c r="B114" s="81" t="s">
        <v>201</v>
      </c>
      <c r="C114" s="82" t="s">
        <v>73</v>
      </c>
      <c r="D114" s="63" t="s">
        <v>179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0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4.8999999999999998E-3</v>
      </c>
      <c r="Q114" s="32">
        <v>0</v>
      </c>
      <c r="R114" s="32">
        <v>0</v>
      </c>
      <c r="S114" s="34">
        <v>7.1000000000000004E-3</v>
      </c>
      <c r="T114" s="32">
        <v>0</v>
      </c>
      <c r="U114" s="32">
        <v>0</v>
      </c>
      <c r="V114" s="32">
        <v>0</v>
      </c>
      <c r="W114" s="32">
        <v>3.1300000000000001E-2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4">
        <v>0</v>
      </c>
      <c r="AK114" s="32">
        <v>0</v>
      </c>
      <c r="AL114" s="32">
        <v>0</v>
      </c>
      <c r="AM114" s="32">
        <v>0</v>
      </c>
      <c r="AN114" s="32">
        <v>0</v>
      </c>
      <c r="AO114" s="32">
        <v>0</v>
      </c>
      <c r="AP114" s="32">
        <v>0</v>
      </c>
      <c r="AQ114" s="32">
        <v>0</v>
      </c>
      <c r="AR114" s="32">
        <v>0</v>
      </c>
      <c r="AS114" s="32">
        <v>0</v>
      </c>
      <c r="AT114" s="32">
        <v>0</v>
      </c>
      <c r="AU114" s="32">
        <v>0</v>
      </c>
      <c r="AV114" s="32">
        <v>0</v>
      </c>
      <c r="AW114" s="32">
        <v>0</v>
      </c>
      <c r="AX114" s="35">
        <f t="shared" ref="AX114:AX121" si="22">AVERAGE(E114:AW114)</f>
        <v>9.6222222222222238E-4</v>
      </c>
      <c r="AY114" s="36"/>
    </row>
    <row r="115" spans="1:51" ht="15.75" customHeight="1">
      <c r="A115" s="83">
        <v>42</v>
      </c>
      <c r="B115" s="81" t="s">
        <v>202</v>
      </c>
      <c r="C115" s="82" t="s">
        <v>73</v>
      </c>
      <c r="D115" s="63" t="s">
        <v>179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0</v>
      </c>
      <c r="S115" s="34">
        <v>0</v>
      </c>
      <c r="T115" s="32">
        <v>0</v>
      </c>
      <c r="U115" s="32">
        <v>0</v>
      </c>
      <c r="V115" s="32">
        <v>0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0</v>
      </c>
      <c r="AC115" s="32">
        <v>0</v>
      </c>
      <c r="AD115" s="32">
        <v>0</v>
      </c>
      <c r="AE115" s="32">
        <v>0</v>
      </c>
      <c r="AF115" s="32">
        <v>0</v>
      </c>
      <c r="AG115" s="32">
        <v>0</v>
      </c>
      <c r="AH115" s="32">
        <v>0</v>
      </c>
      <c r="AI115" s="32">
        <v>0</v>
      </c>
      <c r="AJ115" s="34">
        <v>0</v>
      </c>
      <c r="AK115" s="32">
        <v>0</v>
      </c>
      <c r="AL115" s="32">
        <v>0</v>
      </c>
      <c r="AM115" s="32">
        <v>0</v>
      </c>
      <c r="AN115" s="32">
        <v>0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0</v>
      </c>
      <c r="AV115" s="32">
        <v>0</v>
      </c>
      <c r="AW115" s="32">
        <v>0</v>
      </c>
      <c r="AX115" s="35">
        <f t="shared" si="22"/>
        <v>0</v>
      </c>
      <c r="AY115" s="36"/>
    </row>
    <row r="116" spans="1:51" ht="15.75" customHeight="1">
      <c r="A116" s="83">
        <v>43</v>
      </c>
      <c r="B116" s="81" t="s">
        <v>203</v>
      </c>
      <c r="C116" s="82" t="s">
        <v>73</v>
      </c>
      <c r="D116" s="63" t="s">
        <v>179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4">
        <v>0</v>
      </c>
      <c r="T116" s="32">
        <v>0</v>
      </c>
      <c r="U116" s="32">
        <v>0</v>
      </c>
      <c r="V116" s="32">
        <v>0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0</v>
      </c>
      <c r="AI116" s="32">
        <v>0</v>
      </c>
      <c r="AJ116" s="34">
        <v>0</v>
      </c>
      <c r="AK116" s="32">
        <v>0</v>
      </c>
      <c r="AL116" s="32">
        <v>0</v>
      </c>
      <c r="AM116" s="32">
        <v>0</v>
      </c>
      <c r="AN116" s="32">
        <v>0</v>
      </c>
      <c r="AO116" s="32">
        <v>0</v>
      </c>
      <c r="AP116" s="32">
        <v>0</v>
      </c>
      <c r="AQ116" s="32">
        <v>0</v>
      </c>
      <c r="AR116" s="32">
        <v>0</v>
      </c>
      <c r="AS116" s="32">
        <v>0</v>
      </c>
      <c r="AT116" s="32">
        <v>0</v>
      </c>
      <c r="AU116" s="32">
        <v>0</v>
      </c>
      <c r="AV116" s="32">
        <v>0</v>
      </c>
      <c r="AW116" s="32">
        <v>0</v>
      </c>
      <c r="AX116" s="35">
        <f t="shared" si="22"/>
        <v>0</v>
      </c>
      <c r="AY116" s="36"/>
    </row>
    <row r="117" spans="1:51" ht="15.75" customHeight="1">
      <c r="A117" s="83">
        <v>44</v>
      </c>
      <c r="B117" s="81" t="s">
        <v>204</v>
      </c>
      <c r="C117" s="82" t="s">
        <v>73</v>
      </c>
      <c r="D117" s="63" t="s">
        <v>179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0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4">
        <v>0</v>
      </c>
      <c r="T117" s="32">
        <v>0</v>
      </c>
      <c r="U117" s="32">
        <v>0</v>
      </c>
      <c r="V117" s="32">
        <v>0</v>
      </c>
      <c r="W117" s="32">
        <v>0</v>
      </c>
      <c r="X117" s="32">
        <v>0</v>
      </c>
      <c r="Y117" s="32">
        <v>0</v>
      </c>
      <c r="Z117" s="32">
        <v>0</v>
      </c>
      <c r="AA117" s="32">
        <v>0</v>
      </c>
      <c r="AB117" s="32">
        <v>1.7999999999999999E-2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4">
        <v>1.1599999999999999E-2</v>
      </c>
      <c r="AK117" s="32">
        <v>8.8000000000000005E-3</v>
      </c>
      <c r="AL117" s="32">
        <v>8.8000000000000005E-3</v>
      </c>
      <c r="AM117" s="32">
        <v>0</v>
      </c>
      <c r="AN117" s="32">
        <v>1.9199999999999998E-2</v>
      </c>
      <c r="AO117" s="32">
        <v>0</v>
      </c>
      <c r="AP117" s="32">
        <v>0</v>
      </c>
      <c r="AQ117" s="32">
        <v>0</v>
      </c>
      <c r="AR117" s="32">
        <v>0</v>
      </c>
      <c r="AS117" s="32">
        <v>0</v>
      </c>
      <c r="AT117" s="32">
        <v>0</v>
      </c>
      <c r="AU117" s="32">
        <v>0</v>
      </c>
      <c r="AV117" s="32">
        <v>0</v>
      </c>
      <c r="AW117" s="32">
        <v>0</v>
      </c>
      <c r="AX117" s="35">
        <f t="shared" si="22"/>
        <v>1.4755555555555555E-3</v>
      </c>
      <c r="AY117" s="36"/>
    </row>
    <row r="118" spans="1:51" ht="15.75" customHeight="1">
      <c r="A118" s="83">
        <v>45</v>
      </c>
      <c r="B118" s="81" t="s">
        <v>205</v>
      </c>
      <c r="C118" s="82" t="s">
        <v>73</v>
      </c>
      <c r="D118" s="63" t="s">
        <v>179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0.16309999999999999</v>
      </c>
      <c r="M118" s="32">
        <v>0</v>
      </c>
      <c r="N118" s="32">
        <v>0</v>
      </c>
      <c r="O118" s="32">
        <v>0</v>
      </c>
      <c r="P118" s="32">
        <v>9.7000000000000003E-3</v>
      </c>
      <c r="Q118" s="32">
        <v>0</v>
      </c>
      <c r="R118" s="32">
        <v>0</v>
      </c>
      <c r="S118" s="34">
        <v>0</v>
      </c>
      <c r="T118" s="32">
        <v>0</v>
      </c>
      <c r="U118" s="32">
        <v>0</v>
      </c>
      <c r="V118" s="32">
        <v>0</v>
      </c>
      <c r="W118" s="32">
        <v>0</v>
      </c>
      <c r="X118" s="32">
        <v>0</v>
      </c>
      <c r="Y118" s="32">
        <v>0.1429</v>
      </c>
      <c r="Z118" s="32">
        <v>0</v>
      </c>
      <c r="AA118" s="32">
        <v>0</v>
      </c>
      <c r="AB118" s="32">
        <v>0.31530000000000002</v>
      </c>
      <c r="AC118" s="32">
        <v>3.4500000000000003E-2</v>
      </c>
      <c r="AD118" s="32">
        <v>4.1700000000000001E-2</v>
      </c>
      <c r="AE118" s="32">
        <v>0</v>
      </c>
      <c r="AF118" s="32">
        <v>0</v>
      </c>
      <c r="AG118" s="32">
        <v>0</v>
      </c>
      <c r="AH118" s="32">
        <v>0</v>
      </c>
      <c r="AI118" s="32">
        <v>0</v>
      </c>
      <c r="AJ118" s="34">
        <v>0.22090000000000001</v>
      </c>
      <c r="AK118" s="32">
        <v>0.28320000000000001</v>
      </c>
      <c r="AL118" s="32">
        <v>0.28320000000000001</v>
      </c>
      <c r="AM118" s="32">
        <v>0.10340000000000001</v>
      </c>
      <c r="AN118" s="32">
        <v>3.85E-2</v>
      </c>
      <c r="AO118" s="32">
        <v>0</v>
      </c>
      <c r="AP118" s="32">
        <v>0</v>
      </c>
      <c r="AQ118" s="32">
        <v>1.9199999999999998E-2</v>
      </c>
      <c r="AR118" s="32">
        <v>1.1599999999999999E-2</v>
      </c>
      <c r="AS118" s="32">
        <v>0</v>
      </c>
      <c r="AT118" s="32">
        <v>0</v>
      </c>
      <c r="AU118" s="32">
        <v>0.41460000000000002</v>
      </c>
      <c r="AV118" s="32">
        <v>0</v>
      </c>
      <c r="AW118" s="32">
        <v>0</v>
      </c>
      <c r="AX118" s="35">
        <f t="shared" si="22"/>
        <v>4.6262222222222218E-2</v>
      </c>
      <c r="AY118" s="36"/>
    </row>
    <row r="119" spans="1:51" ht="15.75" customHeight="1">
      <c r="A119" s="83">
        <v>46</v>
      </c>
      <c r="B119" s="81" t="s">
        <v>206</v>
      </c>
      <c r="C119" s="82" t="s">
        <v>73</v>
      </c>
      <c r="D119" s="63" t="s">
        <v>179</v>
      </c>
      <c r="E119" s="32">
        <v>1.7899999999999999E-2</v>
      </c>
      <c r="F119" s="32">
        <v>1.7899999999999999E-2</v>
      </c>
      <c r="G119" s="32">
        <v>0</v>
      </c>
      <c r="H119" s="32">
        <v>0</v>
      </c>
      <c r="I119" s="32">
        <v>0</v>
      </c>
      <c r="J119" s="32">
        <v>0</v>
      </c>
      <c r="K119" s="32">
        <v>0</v>
      </c>
      <c r="L119" s="32">
        <v>1.4200000000000001E-2</v>
      </c>
      <c r="M119" s="32">
        <v>0</v>
      </c>
      <c r="N119" s="32">
        <v>0</v>
      </c>
      <c r="O119" s="32">
        <v>0</v>
      </c>
      <c r="P119" s="32">
        <v>3.8800000000000001E-2</v>
      </c>
      <c r="Q119" s="32">
        <v>0</v>
      </c>
      <c r="R119" s="32">
        <v>0</v>
      </c>
      <c r="S119" s="34">
        <v>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1.7899999999999999E-2</v>
      </c>
      <c r="Z119" s="32">
        <v>0</v>
      </c>
      <c r="AA119" s="32">
        <v>0</v>
      </c>
      <c r="AB119" s="32">
        <v>0</v>
      </c>
      <c r="AC119" s="32">
        <v>0</v>
      </c>
      <c r="AD119" s="32">
        <v>2.7799999999999998E-2</v>
      </c>
      <c r="AE119" s="32">
        <v>6.1000000000000004E-3</v>
      </c>
      <c r="AF119" s="32">
        <v>6.1000000000000004E-3</v>
      </c>
      <c r="AG119" s="32">
        <v>6.1000000000000004E-3</v>
      </c>
      <c r="AH119" s="32">
        <v>6.1000000000000004E-3</v>
      </c>
      <c r="AI119" s="32">
        <v>0</v>
      </c>
      <c r="AJ119" s="34">
        <v>0.12790000000000001</v>
      </c>
      <c r="AK119" s="32">
        <v>8.8000000000000005E-3</v>
      </c>
      <c r="AL119" s="32">
        <v>8.8000000000000005E-3</v>
      </c>
      <c r="AM119" s="32">
        <v>0.3448</v>
      </c>
      <c r="AN119" s="32">
        <v>0</v>
      </c>
      <c r="AO119" s="32">
        <v>0</v>
      </c>
      <c r="AP119" s="32">
        <v>0</v>
      </c>
      <c r="AQ119" s="32">
        <v>1.9199999999999998E-2</v>
      </c>
      <c r="AR119" s="32">
        <v>0</v>
      </c>
      <c r="AS119" s="32">
        <v>0</v>
      </c>
      <c r="AT119" s="32">
        <v>0</v>
      </c>
      <c r="AU119" s="32">
        <v>0.34150000000000003</v>
      </c>
      <c r="AV119" s="32">
        <v>0</v>
      </c>
      <c r="AW119" s="32">
        <v>0</v>
      </c>
      <c r="AX119" s="35">
        <f t="shared" si="22"/>
        <v>2.2442222222222221E-2</v>
      </c>
      <c r="AY119" s="36"/>
    </row>
    <row r="120" spans="1:51" ht="15.75" customHeight="1">
      <c r="A120" s="83">
        <v>47</v>
      </c>
      <c r="B120" s="81" t="s">
        <v>207</v>
      </c>
      <c r="C120" s="82" t="s">
        <v>73</v>
      </c>
      <c r="D120" s="63" t="s">
        <v>179</v>
      </c>
      <c r="E120" s="32">
        <v>0.98209999999999997</v>
      </c>
      <c r="F120" s="32">
        <v>0.98209999999999997</v>
      </c>
      <c r="G120" s="32">
        <v>1</v>
      </c>
      <c r="H120" s="32">
        <v>1</v>
      </c>
      <c r="I120" s="32">
        <v>1</v>
      </c>
      <c r="J120" s="32">
        <v>1</v>
      </c>
      <c r="K120" s="32">
        <v>1</v>
      </c>
      <c r="L120" s="32">
        <v>0.82269999999999999</v>
      </c>
      <c r="M120" s="32">
        <v>1</v>
      </c>
      <c r="N120" s="32">
        <v>1</v>
      </c>
      <c r="O120" s="32">
        <v>1</v>
      </c>
      <c r="P120" s="32">
        <v>0.9466</v>
      </c>
      <c r="Q120" s="32">
        <v>1</v>
      </c>
      <c r="R120" s="32">
        <v>1</v>
      </c>
      <c r="S120" s="34">
        <v>0.9929</v>
      </c>
      <c r="T120" s="32">
        <v>1</v>
      </c>
      <c r="U120" s="32">
        <v>1</v>
      </c>
      <c r="V120" s="32">
        <v>1</v>
      </c>
      <c r="W120" s="32">
        <v>0.96879999999999999</v>
      </c>
      <c r="X120" s="32">
        <v>1</v>
      </c>
      <c r="Y120" s="32">
        <v>0.83930000000000005</v>
      </c>
      <c r="Z120" s="32">
        <v>0</v>
      </c>
      <c r="AA120" s="32">
        <v>1</v>
      </c>
      <c r="AB120" s="32">
        <v>0.66669999999999996</v>
      </c>
      <c r="AC120" s="32">
        <v>0.96550000000000002</v>
      </c>
      <c r="AD120" s="32">
        <v>0.93059999999999998</v>
      </c>
      <c r="AE120" s="32">
        <v>0.99390000000000001</v>
      </c>
      <c r="AF120" s="32">
        <v>0.99390000000000001</v>
      </c>
      <c r="AG120" s="32">
        <v>0.99390000000000001</v>
      </c>
      <c r="AH120" s="32">
        <v>0.99390000000000001</v>
      </c>
      <c r="AI120" s="32">
        <v>1</v>
      </c>
      <c r="AJ120" s="34">
        <v>0.63949999999999996</v>
      </c>
      <c r="AK120" s="32">
        <v>0.69910000000000005</v>
      </c>
      <c r="AL120" s="32">
        <v>0.69910000000000005</v>
      </c>
      <c r="AM120" s="32">
        <v>0.55169999999999997</v>
      </c>
      <c r="AN120" s="32">
        <v>0.94230000000000003</v>
      </c>
      <c r="AO120" s="32">
        <v>1</v>
      </c>
      <c r="AP120" s="32">
        <v>1</v>
      </c>
      <c r="AQ120" s="32">
        <v>0.96150000000000002</v>
      </c>
      <c r="AR120" s="32">
        <v>0.98839999999999995</v>
      </c>
      <c r="AS120" s="32">
        <v>1</v>
      </c>
      <c r="AT120" s="32">
        <v>1</v>
      </c>
      <c r="AU120" s="32">
        <v>0.24390000000000001</v>
      </c>
      <c r="AV120" s="32">
        <v>1</v>
      </c>
      <c r="AW120" s="32">
        <v>1</v>
      </c>
      <c r="AX120" s="35">
        <f t="shared" si="22"/>
        <v>0.90663111111111117</v>
      </c>
      <c r="AY120" s="36"/>
    </row>
    <row r="121" spans="1:51" ht="15.75" customHeight="1">
      <c r="A121" s="83">
        <v>48</v>
      </c>
      <c r="B121" s="81" t="s">
        <v>208</v>
      </c>
      <c r="C121" s="82" t="s">
        <v>73</v>
      </c>
      <c r="D121" s="63" t="s">
        <v>179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0</v>
      </c>
      <c r="Q121" s="32">
        <v>0</v>
      </c>
      <c r="R121" s="32">
        <v>0</v>
      </c>
      <c r="S121" s="34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4">
        <v>0</v>
      </c>
      <c r="AK121" s="32">
        <v>0</v>
      </c>
      <c r="AL121" s="32">
        <v>0</v>
      </c>
      <c r="AM121" s="32">
        <v>0</v>
      </c>
      <c r="AN121" s="32">
        <v>0</v>
      </c>
      <c r="AO121" s="32">
        <v>0</v>
      </c>
      <c r="AP121" s="32">
        <v>0</v>
      </c>
      <c r="AQ121" s="32">
        <v>0</v>
      </c>
      <c r="AR121" s="32">
        <v>0</v>
      </c>
      <c r="AS121" s="32">
        <v>0</v>
      </c>
      <c r="AT121" s="32">
        <v>0</v>
      </c>
      <c r="AU121" s="32">
        <v>0</v>
      </c>
      <c r="AV121" s="32">
        <v>0</v>
      </c>
      <c r="AW121" s="32">
        <v>0</v>
      </c>
      <c r="AX121" s="35">
        <f t="shared" si="22"/>
        <v>0</v>
      </c>
      <c r="AY121" s="36"/>
    </row>
    <row r="122" spans="1:51" ht="15.75" customHeight="1">
      <c r="A122" s="83"/>
      <c r="B122" s="84" t="s">
        <v>209</v>
      </c>
      <c r="C122" s="85"/>
      <c r="D122" s="82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34"/>
      <c r="T122" s="77"/>
      <c r="U122" s="77"/>
      <c r="V122" s="77"/>
      <c r="W122" s="77"/>
      <c r="X122" s="32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8"/>
      <c r="AK122" s="77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15"/>
      <c r="AY122" s="79"/>
    </row>
    <row r="123" spans="1:51" ht="15.75" customHeight="1">
      <c r="A123" s="83">
        <v>49</v>
      </c>
      <c r="B123" s="86" t="s">
        <v>210</v>
      </c>
      <c r="C123" s="82" t="s">
        <v>73</v>
      </c>
      <c r="D123" s="63" t="s">
        <v>211</v>
      </c>
      <c r="E123" s="32">
        <v>0</v>
      </c>
      <c r="F123" s="32">
        <v>0</v>
      </c>
      <c r="G123" s="32">
        <v>0</v>
      </c>
      <c r="H123" s="32">
        <v>0</v>
      </c>
      <c r="I123" s="32">
        <v>0.06</v>
      </c>
      <c r="J123" s="32">
        <v>0</v>
      </c>
      <c r="K123" s="32">
        <v>0.61</v>
      </c>
      <c r="L123" s="32">
        <v>0.43</v>
      </c>
      <c r="M123" s="32">
        <v>0</v>
      </c>
      <c r="N123" s="32">
        <v>0</v>
      </c>
      <c r="O123" s="32">
        <v>0</v>
      </c>
      <c r="P123" s="32">
        <v>0</v>
      </c>
      <c r="Q123" s="32">
        <v>0</v>
      </c>
      <c r="R123" s="32">
        <v>0.56000000000000005</v>
      </c>
      <c r="S123" s="34">
        <v>0.15</v>
      </c>
      <c r="T123" s="32">
        <v>0.7</v>
      </c>
      <c r="U123" s="32">
        <v>0.08</v>
      </c>
      <c r="V123" s="32">
        <v>0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0.15</v>
      </c>
      <c r="AG123" s="32">
        <v>0</v>
      </c>
      <c r="AH123" s="32">
        <v>0</v>
      </c>
      <c r="AI123" s="32">
        <v>0.1515</v>
      </c>
      <c r="AJ123" s="34">
        <v>0.01</v>
      </c>
      <c r="AK123" s="32">
        <v>0.94</v>
      </c>
      <c r="AL123" s="32">
        <v>0.49</v>
      </c>
      <c r="AM123" s="32">
        <v>0</v>
      </c>
      <c r="AN123" s="32">
        <v>0</v>
      </c>
      <c r="AO123" s="32">
        <v>0</v>
      </c>
      <c r="AP123" s="32">
        <v>0.13</v>
      </c>
      <c r="AQ123" s="32">
        <v>4.4999999999999998E-2</v>
      </c>
      <c r="AR123" s="32">
        <v>0.4</v>
      </c>
      <c r="AS123" s="32">
        <v>0</v>
      </c>
      <c r="AT123" s="32">
        <v>0</v>
      </c>
      <c r="AU123" s="32">
        <v>0.23</v>
      </c>
      <c r="AV123" s="32">
        <v>0.32</v>
      </c>
      <c r="AW123" s="32">
        <v>0.11</v>
      </c>
      <c r="AX123" s="35">
        <f t="shared" ref="AX123:AX125" si="23">AVERAGE(E123:AW123)</f>
        <v>0.1237</v>
      </c>
      <c r="AY123" s="36"/>
    </row>
    <row r="124" spans="1:51" ht="15.75" customHeight="1">
      <c r="A124" s="83">
        <v>50</v>
      </c>
      <c r="B124" s="86" t="s">
        <v>212</v>
      </c>
      <c r="C124" s="82" t="s">
        <v>73</v>
      </c>
      <c r="D124" s="63" t="s">
        <v>211</v>
      </c>
      <c r="E124" s="32">
        <v>1</v>
      </c>
      <c r="F124" s="32">
        <v>0.41</v>
      </c>
      <c r="G124" s="32">
        <v>0.37</v>
      </c>
      <c r="H124" s="32">
        <v>0.69</v>
      </c>
      <c r="I124" s="32">
        <v>0.67</v>
      </c>
      <c r="J124" s="32">
        <v>0.8</v>
      </c>
      <c r="K124" s="32">
        <v>0.34</v>
      </c>
      <c r="L124" s="32">
        <v>0.4</v>
      </c>
      <c r="M124" s="32">
        <v>0.88</v>
      </c>
      <c r="N124" s="32">
        <v>0.72</v>
      </c>
      <c r="O124" s="32">
        <v>0.99</v>
      </c>
      <c r="P124" s="32">
        <v>0.83</v>
      </c>
      <c r="Q124" s="32">
        <v>0.76</v>
      </c>
      <c r="R124" s="32">
        <v>0.34</v>
      </c>
      <c r="S124" s="34">
        <v>0.6</v>
      </c>
      <c r="T124" s="32">
        <v>0.13</v>
      </c>
      <c r="U124" s="32">
        <v>0.78</v>
      </c>
      <c r="V124" s="32">
        <v>0.8</v>
      </c>
      <c r="W124" s="32">
        <v>0.65</v>
      </c>
      <c r="X124" s="32">
        <v>0.9</v>
      </c>
      <c r="Y124" s="32">
        <v>1</v>
      </c>
      <c r="Z124" s="32">
        <v>0.99</v>
      </c>
      <c r="AA124" s="32">
        <v>0.82</v>
      </c>
      <c r="AB124" s="32">
        <v>0.81</v>
      </c>
      <c r="AC124" s="32">
        <v>0</v>
      </c>
      <c r="AD124" s="32">
        <v>0.82</v>
      </c>
      <c r="AE124" s="32">
        <v>0.76</v>
      </c>
      <c r="AF124" s="32">
        <v>0.7</v>
      </c>
      <c r="AG124" s="32">
        <v>0.51</v>
      </c>
      <c r="AH124" s="32">
        <v>0.97</v>
      </c>
      <c r="AI124" s="32">
        <v>0.48180000000000001</v>
      </c>
      <c r="AJ124" s="34">
        <v>0.95</v>
      </c>
      <c r="AK124" s="32">
        <v>0.01</v>
      </c>
      <c r="AL124" s="32">
        <v>0.34</v>
      </c>
      <c r="AM124" s="32">
        <v>0.9</v>
      </c>
      <c r="AN124" s="32">
        <v>0.77</v>
      </c>
      <c r="AO124" s="32">
        <v>0.73</v>
      </c>
      <c r="AP124" s="32">
        <v>0.74</v>
      </c>
      <c r="AQ124" s="32">
        <v>0.8</v>
      </c>
      <c r="AR124" s="32">
        <v>0.27</v>
      </c>
      <c r="AS124" s="32">
        <v>0.78</v>
      </c>
      <c r="AT124" s="32">
        <v>0.69</v>
      </c>
      <c r="AU124" s="32">
        <v>0.52</v>
      </c>
      <c r="AV124" s="32">
        <v>0.59</v>
      </c>
      <c r="AW124" s="32">
        <v>0.86</v>
      </c>
      <c r="AX124" s="35">
        <f t="shared" si="23"/>
        <v>0.66381777777777784</v>
      </c>
      <c r="AY124" s="36"/>
    </row>
    <row r="125" spans="1:51" ht="15.75" customHeight="1">
      <c r="A125" s="83">
        <v>51</v>
      </c>
      <c r="B125" s="86" t="s">
        <v>213</v>
      </c>
      <c r="C125" s="82" t="s">
        <v>73</v>
      </c>
      <c r="D125" s="63" t="s">
        <v>211</v>
      </c>
      <c r="E125" s="32">
        <v>0</v>
      </c>
      <c r="F125" s="32">
        <v>0.01</v>
      </c>
      <c r="G125" s="32">
        <v>0.04</v>
      </c>
      <c r="H125" s="32">
        <v>0.18</v>
      </c>
      <c r="I125" s="32">
        <v>0.15</v>
      </c>
      <c r="J125" s="32">
        <v>0.09</v>
      </c>
      <c r="K125" s="32">
        <v>0</v>
      </c>
      <c r="L125" s="32">
        <v>0.1</v>
      </c>
      <c r="M125" s="32">
        <v>0</v>
      </c>
      <c r="N125" s="32">
        <v>0</v>
      </c>
      <c r="O125" s="32">
        <v>0</v>
      </c>
      <c r="P125" s="32">
        <v>0.03</v>
      </c>
      <c r="Q125" s="32">
        <v>0</v>
      </c>
      <c r="R125" s="32">
        <v>0</v>
      </c>
      <c r="S125" s="34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0</v>
      </c>
      <c r="AD125" s="32">
        <v>0</v>
      </c>
      <c r="AE125" s="32">
        <v>0.1</v>
      </c>
      <c r="AF125" s="32">
        <v>0</v>
      </c>
      <c r="AG125" s="32">
        <v>0</v>
      </c>
      <c r="AH125" s="32">
        <v>0.03</v>
      </c>
      <c r="AI125" s="32">
        <v>0.30609999999999998</v>
      </c>
      <c r="AJ125" s="34">
        <v>0</v>
      </c>
      <c r="AK125" s="32">
        <v>0</v>
      </c>
      <c r="AL125" s="32">
        <v>0</v>
      </c>
      <c r="AM125" s="32">
        <v>0</v>
      </c>
      <c r="AN125" s="32">
        <v>0</v>
      </c>
      <c r="AO125" s="32">
        <v>0</v>
      </c>
      <c r="AP125" s="32">
        <v>0</v>
      </c>
      <c r="AQ125" s="32">
        <v>0</v>
      </c>
      <c r="AR125" s="32">
        <v>0.24</v>
      </c>
      <c r="AS125" s="32">
        <v>7.0000000000000007E-2</v>
      </c>
      <c r="AT125" s="32">
        <v>0</v>
      </c>
      <c r="AU125" s="32">
        <v>0</v>
      </c>
      <c r="AV125" s="32">
        <v>0</v>
      </c>
      <c r="AW125" s="32">
        <v>0</v>
      </c>
      <c r="AX125" s="35">
        <f t="shared" si="23"/>
        <v>2.9913333333333333E-2</v>
      </c>
      <c r="AY125" s="36"/>
    </row>
    <row r="126" spans="1:51" ht="15.75" customHeight="1">
      <c r="A126" s="66">
        <v>52</v>
      </c>
      <c r="B126" s="72" t="s">
        <v>214</v>
      </c>
      <c r="C126" s="87" t="s">
        <v>215</v>
      </c>
      <c r="D126" s="19" t="s">
        <v>211</v>
      </c>
      <c r="E126" s="39" t="s">
        <v>216</v>
      </c>
      <c r="F126" s="39" t="s">
        <v>216</v>
      </c>
      <c r="G126" s="39" t="s">
        <v>216</v>
      </c>
      <c r="H126" s="39" t="s">
        <v>216</v>
      </c>
      <c r="I126" s="39" t="s">
        <v>216</v>
      </c>
      <c r="J126" s="39" t="s">
        <v>216</v>
      </c>
      <c r="K126" s="39" t="s">
        <v>217</v>
      </c>
      <c r="L126" s="39" t="s">
        <v>217</v>
      </c>
      <c r="M126" s="39" t="s">
        <v>216</v>
      </c>
      <c r="N126" s="39" t="s">
        <v>216</v>
      </c>
      <c r="O126" s="39" t="s">
        <v>216</v>
      </c>
      <c r="P126" s="39" t="s">
        <v>216</v>
      </c>
      <c r="Q126" s="39" t="s">
        <v>216</v>
      </c>
      <c r="R126" s="39" t="s">
        <v>217</v>
      </c>
      <c r="S126" s="40" t="s">
        <v>216</v>
      </c>
      <c r="T126" s="39" t="s">
        <v>217</v>
      </c>
      <c r="U126" s="39" t="s">
        <v>216</v>
      </c>
      <c r="V126" s="39" t="s">
        <v>216</v>
      </c>
      <c r="W126" s="39" t="s">
        <v>216</v>
      </c>
      <c r="X126" s="39" t="s">
        <v>216</v>
      </c>
      <c r="Y126" s="39" t="s">
        <v>216</v>
      </c>
      <c r="Z126" s="39" t="s">
        <v>216</v>
      </c>
      <c r="AA126" s="39" t="s">
        <v>216</v>
      </c>
      <c r="AB126" s="39" t="s">
        <v>216</v>
      </c>
      <c r="AC126" s="39">
        <v>0</v>
      </c>
      <c r="AD126" s="39" t="s">
        <v>216</v>
      </c>
      <c r="AE126" s="39" t="s">
        <v>216</v>
      </c>
      <c r="AF126" s="39" t="s">
        <v>216</v>
      </c>
      <c r="AG126" s="39" t="s">
        <v>216</v>
      </c>
      <c r="AH126" s="39" t="s">
        <v>216</v>
      </c>
      <c r="AI126" s="39" t="s">
        <v>217</v>
      </c>
      <c r="AJ126" s="40" t="s">
        <v>216</v>
      </c>
      <c r="AK126" s="39" t="s">
        <v>217</v>
      </c>
      <c r="AL126" s="39" t="s">
        <v>217</v>
      </c>
      <c r="AM126" s="39" t="s">
        <v>216</v>
      </c>
      <c r="AN126" s="39" t="s">
        <v>216</v>
      </c>
      <c r="AO126" s="39" t="s">
        <v>216</v>
      </c>
      <c r="AP126" s="39" t="s">
        <v>216</v>
      </c>
      <c r="AQ126" s="39" t="s">
        <v>216</v>
      </c>
      <c r="AR126" s="39" t="s">
        <v>217</v>
      </c>
      <c r="AS126" s="39" t="s">
        <v>216</v>
      </c>
      <c r="AT126" s="39" t="s">
        <v>216</v>
      </c>
      <c r="AU126" s="39" t="s">
        <v>216</v>
      </c>
      <c r="AV126" s="39" t="s">
        <v>216</v>
      </c>
      <c r="AW126" s="39" t="s">
        <v>216</v>
      </c>
      <c r="AX126" s="88" t="s">
        <v>216</v>
      </c>
      <c r="AY126" s="41"/>
    </row>
    <row r="127" spans="1:51">
      <c r="A127" s="89"/>
      <c r="B127" s="67" t="s">
        <v>218</v>
      </c>
      <c r="C127" s="90"/>
      <c r="D127" s="90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40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40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15"/>
      <c r="AY127" s="41"/>
    </row>
    <row r="128" spans="1:51" ht="15.75" customHeight="1">
      <c r="A128" s="66">
        <v>53</v>
      </c>
      <c r="B128" s="72" t="s">
        <v>219</v>
      </c>
      <c r="C128" s="38" t="s">
        <v>73</v>
      </c>
      <c r="D128" s="19" t="s">
        <v>220</v>
      </c>
      <c r="E128" s="32">
        <v>0.23</v>
      </c>
      <c r="F128" s="32">
        <v>0.23</v>
      </c>
      <c r="G128" s="32">
        <v>0.23</v>
      </c>
      <c r="H128" s="32">
        <v>0.23</v>
      </c>
      <c r="I128" s="32">
        <v>0.23</v>
      </c>
      <c r="J128" s="32">
        <v>0.23</v>
      </c>
      <c r="K128" s="32">
        <v>0.23</v>
      </c>
      <c r="L128" s="32">
        <v>0.23</v>
      </c>
      <c r="M128" s="32">
        <v>0.23</v>
      </c>
      <c r="N128" s="32">
        <v>0.23</v>
      </c>
      <c r="O128" s="32">
        <v>0.23</v>
      </c>
      <c r="P128" s="32">
        <v>0.23</v>
      </c>
      <c r="Q128" s="32">
        <v>0.23</v>
      </c>
      <c r="R128" s="32">
        <v>0.23</v>
      </c>
      <c r="S128" s="34">
        <v>0.23</v>
      </c>
      <c r="T128" s="32">
        <v>0.23</v>
      </c>
      <c r="U128" s="32">
        <v>0.23</v>
      </c>
      <c r="V128" s="32">
        <v>0.23</v>
      </c>
      <c r="W128" s="32">
        <v>0.23</v>
      </c>
      <c r="X128" s="32">
        <v>0.23</v>
      </c>
      <c r="Y128" s="32">
        <v>0.23</v>
      </c>
      <c r="Z128" s="32">
        <v>0.23</v>
      </c>
      <c r="AA128" s="32">
        <v>0.23</v>
      </c>
      <c r="AB128" s="32">
        <v>0.23</v>
      </c>
      <c r="AC128" s="32">
        <v>0.23</v>
      </c>
      <c r="AD128" s="32">
        <v>0.23</v>
      </c>
      <c r="AE128" s="32">
        <v>0.23</v>
      </c>
      <c r="AF128" s="32">
        <v>0.23</v>
      </c>
      <c r="AG128" s="32">
        <v>0.23</v>
      </c>
      <c r="AH128" s="32">
        <v>0.23</v>
      </c>
      <c r="AI128" s="32">
        <v>0.23</v>
      </c>
      <c r="AJ128" s="34">
        <v>0.23</v>
      </c>
      <c r="AK128" s="32">
        <v>0.23</v>
      </c>
      <c r="AL128" s="32">
        <v>0.23</v>
      </c>
      <c r="AM128" s="32">
        <v>0.23</v>
      </c>
      <c r="AN128" s="32">
        <v>0.23</v>
      </c>
      <c r="AO128" s="32">
        <v>0.23</v>
      </c>
      <c r="AP128" s="32">
        <v>0.23</v>
      </c>
      <c r="AQ128" s="32">
        <v>0.23</v>
      </c>
      <c r="AR128" s="32">
        <v>0.23</v>
      </c>
      <c r="AS128" s="32">
        <v>0.23</v>
      </c>
      <c r="AT128" s="32">
        <v>0.23</v>
      </c>
      <c r="AU128" s="32">
        <v>0.23</v>
      </c>
      <c r="AV128" s="32">
        <v>0.23</v>
      </c>
      <c r="AW128" s="32">
        <v>0.23</v>
      </c>
      <c r="AX128" s="27">
        <f t="shared" ref="AX128:AX130" si="24">SUM(E128:AW128)</f>
        <v>10.350000000000012</v>
      </c>
      <c r="AY128" s="36"/>
    </row>
    <row r="129" spans="1:51" ht="15.75" customHeight="1">
      <c r="A129" s="66">
        <v>54</v>
      </c>
      <c r="B129" s="72" t="s">
        <v>221</v>
      </c>
      <c r="C129" s="38" t="s">
        <v>82</v>
      </c>
      <c r="D129" s="19" t="s">
        <v>220</v>
      </c>
      <c r="E129" s="39">
        <f t="shared" ref="E129:AW129" si="25">((E67+E69+E70+E71+E72+E73+E74+E75+E76)*0.23)</f>
        <v>35.369399999999999</v>
      </c>
      <c r="F129" s="39">
        <f t="shared" si="25"/>
        <v>92.071299999999994</v>
      </c>
      <c r="G129" s="39">
        <f t="shared" si="25"/>
        <v>69.841799999999992</v>
      </c>
      <c r="H129" s="39">
        <f t="shared" si="25"/>
        <v>137.90570000000002</v>
      </c>
      <c r="I129" s="39">
        <f t="shared" si="25"/>
        <v>150.0635</v>
      </c>
      <c r="J129" s="39">
        <f t="shared" si="25"/>
        <v>150.0635</v>
      </c>
      <c r="K129" s="39">
        <f t="shared" si="25"/>
        <v>65.204999999999998</v>
      </c>
      <c r="L129" s="39">
        <f t="shared" si="25"/>
        <v>246.61520000000002</v>
      </c>
      <c r="M129" s="39">
        <f t="shared" si="25"/>
        <v>50.866800000000005</v>
      </c>
      <c r="N129" s="39">
        <f t="shared" si="25"/>
        <v>183.11910000000003</v>
      </c>
      <c r="O129" s="39">
        <f t="shared" si="25"/>
        <v>46.432400000000001</v>
      </c>
      <c r="P129" s="39">
        <f t="shared" si="25"/>
        <v>223.39440000000002</v>
      </c>
      <c r="Q129" s="39">
        <f t="shared" si="25"/>
        <v>150.0635</v>
      </c>
      <c r="R129" s="39">
        <f t="shared" si="25"/>
        <v>146.66409999999999</v>
      </c>
      <c r="S129" s="40">
        <f t="shared" si="25"/>
        <v>150.0635</v>
      </c>
      <c r="T129" s="39">
        <f t="shared" si="25"/>
        <v>67.429099999999991</v>
      </c>
      <c r="U129" s="39">
        <f t="shared" si="25"/>
        <v>82.719499999999996</v>
      </c>
      <c r="V129" s="39">
        <f t="shared" si="25"/>
        <v>105.78850000000001</v>
      </c>
      <c r="W129" s="39">
        <f t="shared" si="25"/>
        <v>52.380200000000002</v>
      </c>
      <c r="X129" s="39">
        <f t="shared" si="25"/>
        <v>60.296799999999998</v>
      </c>
      <c r="Y129" s="39">
        <f t="shared" si="25"/>
        <v>47.258099999999999</v>
      </c>
      <c r="Z129" s="39">
        <f t="shared" si="25"/>
        <v>159.33709999999999</v>
      </c>
      <c r="AA129" s="39">
        <f t="shared" si="25"/>
        <v>88.79379999999999</v>
      </c>
      <c r="AB129" s="39">
        <f t="shared" si="25"/>
        <v>128.69650000000001</v>
      </c>
      <c r="AC129" s="39">
        <f t="shared" si="25"/>
        <v>253.66930000000002</v>
      </c>
      <c r="AD129" s="39">
        <f t="shared" si="25"/>
        <v>36.407205999999995</v>
      </c>
      <c r="AE129" s="39">
        <f t="shared" si="25"/>
        <v>22.3169</v>
      </c>
      <c r="AF129" s="39">
        <f t="shared" si="25"/>
        <v>121.0168</v>
      </c>
      <c r="AG129" s="39">
        <f t="shared" si="25"/>
        <v>8.6457000000000015</v>
      </c>
      <c r="AH129" s="39">
        <f t="shared" si="25"/>
        <v>43.219875000000002</v>
      </c>
      <c r="AI129" s="39">
        <f t="shared" si="25"/>
        <v>55.091899999999995</v>
      </c>
      <c r="AJ129" s="40">
        <f t="shared" si="25"/>
        <v>21.4268</v>
      </c>
      <c r="AK129" s="39">
        <f t="shared" si="25"/>
        <v>81.732800000000012</v>
      </c>
      <c r="AL129" s="39">
        <f t="shared" si="25"/>
        <v>54.488839999999996</v>
      </c>
      <c r="AM129" s="39">
        <f t="shared" si="25"/>
        <v>82.004199999999997</v>
      </c>
      <c r="AN129" s="39">
        <f t="shared" si="25"/>
        <v>44.965000000000003</v>
      </c>
      <c r="AO129" s="39">
        <f t="shared" si="25"/>
        <v>48.049300000000002</v>
      </c>
      <c r="AP129" s="39">
        <f t="shared" si="25"/>
        <v>78.0137</v>
      </c>
      <c r="AQ129" s="39">
        <f t="shared" si="25"/>
        <v>135.32049999999998</v>
      </c>
      <c r="AR129" s="39">
        <f t="shared" si="25"/>
        <v>142.97489999999999</v>
      </c>
      <c r="AS129" s="39">
        <f t="shared" si="25"/>
        <v>87.429900000000004</v>
      </c>
      <c r="AT129" s="39">
        <f t="shared" si="25"/>
        <v>38.810200000000002</v>
      </c>
      <c r="AU129" s="39">
        <f t="shared" si="25"/>
        <v>108.54619999999998</v>
      </c>
      <c r="AV129" s="39">
        <f t="shared" si="25"/>
        <v>99.613000000000014</v>
      </c>
      <c r="AW129" s="39">
        <f t="shared" si="25"/>
        <v>34.569000000000003</v>
      </c>
      <c r="AX129" s="27">
        <f t="shared" si="24"/>
        <v>4288.7508210000015</v>
      </c>
      <c r="AY129" s="41"/>
    </row>
    <row r="130" spans="1:51" ht="15.75" customHeight="1">
      <c r="A130" s="66">
        <v>55</v>
      </c>
      <c r="B130" s="72" t="s">
        <v>222</v>
      </c>
      <c r="C130" s="38" t="s">
        <v>82</v>
      </c>
      <c r="D130" s="19" t="s">
        <v>223</v>
      </c>
      <c r="E130" s="39">
        <f>((E67+E70+E71+E75+E76)*0.522)</f>
        <v>56.396879999999996</v>
      </c>
      <c r="F130" s="39">
        <f t="shared" ref="F130:P130" si="26">((F67+F70+F71+F75+F76)*0.804)</f>
        <v>226.73604</v>
      </c>
      <c r="G130" s="39">
        <f t="shared" si="26"/>
        <v>209.73948000000001</v>
      </c>
      <c r="H130" s="39">
        <f t="shared" si="26"/>
        <v>428.01744000000002</v>
      </c>
      <c r="I130" s="39">
        <f t="shared" si="26"/>
        <v>280.98192000000006</v>
      </c>
      <c r="J130" s="39">
        <f t="shared" si="26"/>
        <v>280.98192000000006</v>
      </c>
      <c r="K130" s="39">
        <f t="shared" si="26"/>
        <v>188.38524000000001</v>
      </c>
      <c r="L130" s="39">
        <f t="shared" si="26"/>
        <v>795.78312000000005</v>
      </c>
      <c r="M130" s="39">
        <f t="shared" si="26"/>
        <v>126.31644000000001</v>
      </c>
      <c r="N130" s="39">
        <f t="shared" si="26"/>
        <v>253.35648</v>
      </c>
      <c r="O130" s="39">
        <f t="shared" si="26"/>
        <v>118.56588000000001</v>
      </c>
      <c r="P130" s="39">
        <f t="shared" si="26"/>
        <v>549.66264000000012</v>
      </c>
      <c r="Q130" s="39">
        <f>((Q67+Q70+Q71+Q75+Q76)*0.522)</f>
        <v>214.14528000000001</v>
      </c>
      <c r="R130" s="39">
        <f t="shared" ref="R130:AW130" si="27">((R67+R70+R71+R75+R76)*0.804)</f>
        <v>445.28736000000004</v>
      </c>
      <c r="S130" s="40">
        <f t="shared" si="27"/>
        <v>329.83296000000001</v>
      </c>
      <c r="T130" s="39">
        <f t="shared" si="27"/>
        <v>175.07903999999999</v>
      </c>
      <c r="U130" s="39">
        <f t="shared" si="27"/>
        <v>83.029080000000008</v>
      </c>
      <c r="V130" s="39">
        <f t="shared" si="27"/>
        <v>329.33448000000004</v>
      </c>
      <c r="W130" s="39">
        <f t="shared" si="27"/>
        <v>96.013680000000008</v>
      </c>
      <c r="X130" s="39">
        <f t="shared" si="27"/>
        <v>101.36832000000001</v>
      </c>
      <c r="Y130" s="39">
        <f t="shared" si="27"/>
        <v>131.16455999999999</v>
      </c>
      <c r="Z130" s="39">
        <f t="shared" si="27"/>
        <v>213.73536000000004</v>
      </c>
      <c r="AA130" s="39">
        <f t="shared" si="27"/>
        <v>158.62116000000003</v>
      </c>
      <c r="AB130" s="39">
        <f t="shared" si="27"/>
        <v>257.85888000000006</v>
      </c>
      <c r="AC130" s="39">
        <f t="shared" si="27"/>
        <v>630.05460000000016</v>
      </c>
      <c r="AD130" s="39">
        <f t="shared" si="27"/>
        <v>73.306468800000005</v>
      </c>
      <c r="AE130" s="39">
        <f t="shared" si="27"/>
        <v>44.935560000000002</v>
      </c>
      <c r="AF130" s="39">
        <f t="shared" si="27"/>
        <v>371.42388</v>
      </c>
      <c r="AG130" s="39">
        <f t="shared" si="27"/>
        <v>26.532</v>
      </c>
      <c r="AH130" s="39">
        <f t="shared" si="27"/>
        <v>132.64994999999999</v>
      </c>
      <c r="AI130" s="39">
        <f t="shared" si="27"/>
        <v>88.038000000000011</v>
      </c>
      <c r="AJ130" s="40">
        <f t="shared" si="27"/>
        <v>34.242360000000005</v>
      </c>
      <c r="AK130" s="39">
        <f t="shared" si="27"/>
        <v>250.63896000000003</v>
      </c>
      <c r="AL130" s="39">
        <f t="shared" si="27"/>
        <v>167.09371200000001</v>
      </c>
      <c r="AM130" s="39">
        <f t="shared" si="27"/>
        <v>198.41916000000001</v>
      </c>
      <c r="AN130" s="39">
        <f t="shared" si="27"/>
        <v>132.81276</v>
      </c>
      <c r="AO130" s="39">
        <f t="shared" si="27"/>
        <v>90.916320000000013</v>
      </c>
      <c r="AP130" s="39">
        <f t="shared" si="27"/>
        <v>86.735520000000008</v>
      </c>
      <c r="AQ130" s="39">
        <f t="shared" si="27"/>
        <v>230.40228000000002</v>
      </c>
      <c r="AR130" s="39">
        <f t="shared" si="27"/>
        <v>369.24504000000002</v>
      </c>
      <c r="AS130" s="39">
        <f t="shared" si="27"/>
        <v>219.93420000000003</v>
      </c>
      <c r="AT130" s="39">
        <f t="shared" si="27"/>
        <v>54.543360000000007</v>
      </c>
      <c r="AU130" s="39">
        <f t="shared" si="27"/>
        <v>234.82428000000002</v>
      </c>
      <c r="AV130" s="39">
        <f t="shared" si="27"/>
        <v>261.01056000000005</v>
      </c>
      <c r="AW130" s="39">
        <f t="shared" si="27"/>
        <v>85.135560000000012</v>
      </c>
      <c r="AX130" s="27">
        <f t="shared" si="24"/>
        <v>9833.2881708000023</v>
      </c>
      <c r="AY130" s="41"/>
    </row>
    <row r="131" spans="1:51" ht="15.75" customHeight="1">
      <c r="A131" s="83"/>
      <c r="B131" s="67" t="s">
        <v>224</v>
      </c>
      <c r="C131" s="48"/>
      <c r="D131" s="49"/>
      <c r="E131" s="58"/>
      <c r="F131" s="58"/>
      <c r="G131" s="58"/>
      <c r="H131" s="58"/>
      <c r="I131" s="58"/>
      <c r="J131" s="58"/>
      <c r="K131" s="58"/>
      <c r="L131" s="58"/>
      <c r="M131" s="20"/>
      <c r="N131" s="58"/>
      <c r="O131" s="58"/>
      <c r="P131" s="58"/>
      <c r="Q131" s="58"/>
      <c r="R131" s="58"/>
      <c r="S131" s="59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9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15"/>
      <c r="AY131" s="60"/>
    </row>
    <row r="132" spans="1:51" ht="15.75" customHeight="1">
      <c r="A132" s="83">
        <v>56</v>
      </c>
      <c r="B132" s="86" t="s">
        <v>225</v>
      </c>
      <c r="C132" s="82" t="s">
        <v>73</v>
      </c>
      <c r="D132" s="63" t="s">
        <v>129</v>
      </c>
      <c r="E132" s="77">
        <f t="shared" ref="E132:AW132" si="28">((E33)/(E33+(E39/2.5)))</f>
        <v>4.8109304339459251E-2</v>
      </c>
      <c r="F132" s="77">
        <f t="shared" si="28"/>
        <v>4.0690104166666664E-2</v>
      </c>
      <c r="G132" s="77">
        <f t="shared" si="28"/>
        <v>4.8076923076923073E-2</v>
      </c>
      <c r="H132" s="77">
        <f t="shared" si="28"/>
        <v>4.3686436235277674E-2</v>
      </c>
      <c r="I132" s="77">
        <f t="shared" si="28"/>
        <v>2.3660798788567101E-2</v>
      </c>
      <c r="J132" s="77">
        <f t="shared" si="28"/>
        <v>2.6993467580845434E-2</v>
      </c>
      <c r="K132" s="77">
        <f t="shared" si="28"/>
        <v>2.1195421788893599E-2</v>
      </c>
      <c r="L132" s="77">
        <f t="shared" si="28"/>
        <v>1.1188018378184856E-2</v>
      </c>
      <c r="M132" s="77">
        <f t="shared" si="28"/>
        <v>2.5518015719097682E-2</v>
      </c>
      <c r="N132" s="77">
        <f t="shared" si="28"/>
        <v>1.2610976594027441E-2</v>
      </c>
      <c r="O132" s="77">
        <f t="shared" si="28"/>
        <v>2.1347451114336946E-2</v>
      </c>
      <c r="P132" s="77">
        <f t="shared" si="28"/>
        <v>1.2918338873865339E-2</v>
      </c>
      <c r="Q132" s="77">
        <f t="shared" si="28"/>
        <v>5.0145421722996693E-2</v>
      </c>
      <c r="R132" s="77">
        <f t="shared" si="28"/>
        <v>1.3982884948822643E-2</v>
      </c>
      <c r="S132" s="78">
        <f t="shared" si="28"/>
        <v>0</v>
      </c>
      <c r="T132" s="77">
        <f t="shared" si="28"/>
        <v>3.2185387833923398E-2</v>
      </c>
      <c r="U132" s="77">
        <f t="shared" si="28"/>
        <v>0</v>
      </c>
      <c r="V132" s="77">
        <f t="shared" si="28"/>
        <v>2.993533966632075E-2</v>
      </c>
      <c r="W132" s="77">
        <f t="shared" si="28"/>
        <v>3.9916972696790676E-2</v>
      </c>
      <c r="X132" s="77">
        <f t="shared" si="28"/>
        <v>0</v>
      </c>
      <c r="Y132" s="77">
        <f t="shared" si="28"/>
        <v>4.5024763619990991E-2</v>
      </c>
      <c r="Z132" s="77">
        <f t="shared" si="28"/>
        <v>5.1051664284255671E-2</v>
      </c>
      <c r="AA132" s="77">
        <f t="shared" si="28"/>
        <v>2.5984824862280431E-2</v>
      </c>
      <c r="AB132" s="77">
        <f t="shared" si="28"/>
        <v>2.9232927970065482E-2</v>
      </c>
      <c r="AC132" s="77">
        <f t="shared" si="28"/>
        <v>2.3612750885478158E-2</v>
      </c>
      <c r="AD132" s="77">
        <f t="shared" si="28"/>
        <v>0</v>
      </c>
      <c r="AE132" s="77">
        <f t="shared" si="28"/>
        <v>0</v>
      </c>
      <c r="AF132" s="77">
        <f t="shared" si="28"/>
        <v>2.1636591804059024E-2</v>
      </c>
      <c r="AG132" s="77">
        <f t="shared" si="28"/>
        <v>9.0909090909090912E-2</v>
      </c>
      <c r="AH132" s="77">
        <f t="shared" si="28"/>
        <v>1</v>
      </c>
      <c r="AI132" s="77">
        <f t="shared" si="28"/>
        <v>0</v>
      </c>
      <c r="AJ132" s="78">
        <f t="shared" si="28"/>
        <v>0</v>
      </c>
      <c r="AK132" s="77">
        <f t="shared" si="28"/>
        <v>5.0541808183729581E-3</v>
      </c>
      <c r="AL132" s="77">
        <f t="shared" si="28"/>
        <v>0</v>
      </c>
      <c r="AM132" s="77">
        <f t="shared" si="28"/>
        <v>5.391998274560552E-2</v>
      </c>
      <c r="AN132" s="77">
        <f t="shared" si="28"/>
        <v>0</v>
      </c>
      <c r="AO132" s="77">
        <f t="shared" si="28"/>
        <v>7.2317037894127856E-2</v>
      </c>
      <c r="AP132" s="77">
        <f t="shared" si="28"/>
        <v>6.5556575324505054E-2</v>
      </c>
      <c r="AQ132" s="77">
        <f t="shared" si="28"/>
        <v>3.2022543870885108E-2</v>
      </c>
      <c r="AR132" s="77">
        <f t="shared" si="28"/>
        <v>0</v>
      </c>
      <c r="AS132" s="77">
        <f t="shared" si="28"/>
        <v>0</v>
      </c>
      <c r="AT132" s="77">
        <f t="shared" si="28"/>
        <v>0.10577533319229955</v>
      </c>
      <c r="AU132" s="77">
        <f t="shared" si="28"/>
        <v>3.5445909542038849E-2</v>
      </c>
      <c r="AV132" s="77">
        <f t="shared" si="28"/>
        <v>0</v>
      </c>
      <c r="AW132" s="77">
        <f t="shared" si="28"/>
        <v>0</v>
      </c>
      <c r="AX132" s="35">
        <f t="shared" ref="AX132:AX133" si="29">AVERAGE(E132:AW132)</f>
        <v>4.7993454249956775E-2</v>
      </c>
      <c r="AY132" s="79"/>
    </row>
    <row r="133" spans="1:51" ht="15.75" customHeight="1">
      <c r="A133" s="83">
        <v>57</v>
      </c>
      <c r="B133" s="86" t="s">
        <v>226</v>
      </c>
      <c r="C133" s="82" t="s">
        <v>73</v>
      </c>
      <c r="D133" s="63" t="s">
        <v>227</v>
      </c>
      <c r="E133" s="77">
        <f t="shared" ref="E133:AW133" si="30">((E39/2.5)/(E33+(E39/2.5)))</f>
        <v>0.95189069566054074</v>
      </c>
      <c r="F133" s="77">
        <f t="shared" si="30"/>
        <v>0.95930989583333337</v>
      </c>
      <c r="G133" s="77">
        <f t="shared" si="30"/>
        <v>0.95192307692307687</v>
      </c>
      <c r="H133" s="77">
        <f t="shared" si="30"/>
        <v>0.95631356376472232</v>
      </c>
      <c r="I133" s="77">
        <f t="shared" si="30"/>
        <v>0.97633920121143292</v>
      </c>
      <c r="J133" s="77">
        <f t="shared" si="30"/>
        <v>0.97300653241915458</v>
      </c>
      <c r="K133" s="77">
        <f t="shared" si="30"/>
        <v>0.97880457821110645</v>
      </c>
      <c r="L133" s="77">
        <f t="shared" si="30"/>
        <v>0.98881198162181516</v>
      </c>
      <c r="M133" s="77">
        <f t="shared" si="30"/>
        <v>0.97448198428090227</v>
      </c>
      <c r="N133" s="77">
        <f t="shared" si="30"/>
        <v>0.98738902340597257</v>
      </c>
      <c r="O133" s="77">
        <f t="shared" si="30"/>
        <v>0.978652548885663</v>
      </c>
      <c r="P133" s="77">
        <f t="shared" si="30"/>
        <v>0.98708166112613471</v>
      </c>
      <c r="Q133" s="77">
        <f t="shared" si="30"/>
        <v>0.94985457827700326</v>
      </c>
      <c r="R133" s="77">
        <f t="shared" si="30"/>
        <v>0.9860171150511774</v>
      </c>
      <c r="S133" s="78">
        <f t="shared" si="30"/>
        <v>1</v>
      </c>
      <c r="T133" s="77">
        <f t="shared" si="30"/>
        <v>0.96781461216607656</v>
      </c>
      <c r="U133" s="77">
        <f t="shared" si="30"/>
        <v>1</v>
      </c>
      <c r="V133" s="77">
        <f t="shared" si="30"/>
        <v>0.97006466033367922</v>
      </c>
      <c r="W133" s="77">
        <f t="shared" si="30"/>
        <v>0.96008302730320927</v>
      </c>
      <c r="X133" s="77">
        <f t="shared" si="30"/>
        <v>1</v>
      </c>
      <c r="Y133" s="77">
        <f t="shared" si="30"/>
        <v>0.95497523638000903</v>
      </c>
      <c r="Z133" s="77">
        <f t="shared" si="30"/>
        <v>0.94894833571574433</v>
      </c>
      <c r="AA133" s="77">
        <f t="shared" si="30"/>
        <v>0.97401517513771951</v>
      </c>
      <c r="AB133" s="77">
        <f t="shared" si="30"/>
        <v>0.97076707202993451</v>
      </c>
      <c r="AC133" s="77">
        <f t="shared" si="30"/>
        <v>0.97638724911452179</v>
      </c>
      <c r="AD133" s="77">
        <f t="shared" si="30"/>
        <v>1</v>
      </c>
      <c r="AE133" s="77">
        <f t="shared" si="30"/>
        <v>1</v>
      </c>
      <c r="AF133" s="77">
        <f t="shared" si="30"/>
        <v>0.97836340819594103</v>
      </c>
      <c r="AG133" s="77">
        <f t="shared" si="30"/>
        <v>0.90909090909090906</v>
      </c>
      <c r="AH133" s="77">
        <f t="shared" si="30"/>
        <v>0</v>
      </c>
      <c r="AI133" s="77">
        <f t="shared" si="30"/>
        <v>1</v>
      </c>
      <c r="AJ133" s="78">
        <f t="shared" si="30"/>
        <v>1</v>
      </c>
      <c r="AK133" s="77">
        <f t="shared" si="30"/>
        <v>0.99494581918162706</v>
      </c>
      <c r="AL133" s="77">
        <f t="shared" si="30"/>
        <v>1</v>
      </c>
      <c r="AM133" s="77">
        <f t="shared" si="30"/>
        <v>0.9460800172543945</v>
      </c>
      <c r="AN133" s="77">
        <f t="shared" si="30"/>
        <v>1</v>
      </c>
      <c r="AO133" s="77">
        <f t="shared" si="30"/>
        <v>0.92768296210587209</v>
      </c>
      <c r="AP133" s="77">
        <f t="shared" si="30"/>
        <v>0.9344434246754949</v>
      </c>
      <c r="AQ133" s="77">
        <f t="shared" si="30"/>
        <v>0.9679774561291149</v>
      </c>
      <c r="AR133" s="77">
        <f t="shared" si="30"/>
        <v>1</v>
      </c>
      <c r="AS133" s="77">
        <f t="shared" si="30"/>
        <v>1</v>
      </c>
      <c r="AT133" s="77">
        <f t="shared" si="30"/>
        <v>0.89422466680770041</v>
      </c>
      <c r="AU133" s="77">
        <f t="shared" si="30"/>
        <v>0.96455409045796114</v>
      </c>
      <c r="AV133" s="77">
        <f t="shared" si="30"/>
        <v>1</v>
      </c>
      <c r="AW133" s="77">
        <f t="shared" si="30"/>
        <v>1</v>
      </c>
      <c r="AX133" s="35">
        <f t="shared" si="29"/>
        <v>0.95200654575004329</v>
      </c>
      <c r="AY133" s="79"/>
    </row>
    <row r="134" spans="1:51" ht="15.75" customHeight="1">
      <c r="A134" s="83"/>
      <c r="B134" s="84" t="s">
        <v>228</v>
      </c>
      <c r="C134" s="85"/>
      <c r="D134" s="82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1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15"/>
      <c r="AY134" s="23"/>
    </row>
    <row r="135" spans="1:51" ht="15.75" customHeight="1">
      <c r="A135" s="83">
        <v>58</v>
      </c>
      <c r="B135" s="86" t="s">
        <v>229</v>
      </c>
      <c r="C135" s="82" t="s">
        <v>73</v>
      </c>
      <c r="D135" s="63" t="s">
        <v>129</v>
      </c>
      <c r="E135" s="32">
        <f t="shared" ref="E135:AG135" si="31">(E37/(E37+E38+E39))</f>
        <v>8.2537327274413416E-2</v>
      </c>
      <c r="F135" s="32">
        <f t="shared" si="31"/>
        <v>0.16206994597668467</v>
      </c>
      <c r="G135" s="32">
        <f t="shared" si="31"/>
        <v>0.32666802693327895</v>
      </c>
      <c r="H135" s="32">
        <f t="shared" si="31"/>
        <v>0.1544974198930878</v>
      </c>
      <c r="I135" s="32">
        <f t="shared" si="31"/>
        <v>0.11445576284765938</v>
      </c>
      <c r="J135" s="32">
        <f t="shared" si="31"/>
        <v>0.14331210191082802</v>
      </c>
      <c r="K135" s="32">
        <f t="shared" si="31"/>
        <v>1.4511310285958172E-2</v>
      </c>
      <c r="L135" s="32">
        <f t="shared" si="31"/>
        <v>0.1501576963511885</v>
      </c>
      <c r="M135" s="32">
        <f t="shared" si="31"/>
        <v>0.1732051615138131</v>
      </c>
      <c r="N135" s="32">
        <f t="shared" si="31"/>
        <v>0.34820685291865072</v>
      </c>
      <c r="O135" s="32">
        <f t="shared" si="31"/>
        <v>8.4657774938103988E-2</v>
      </c>
      <c r="P135" s="32">
        <f t="shared" si="31"/>
        <v>0.10746491815534132</v>
      </c>
      <c r="Q135" s="32">
        <f t="shared" si="31"/>
        <v>0</v>
      </c>
      <c r="R135" s="32">
        <f t="shared" si="31"/>
        <v>0.18493689028618984</v>
      </c>
      <c r="S135" s="34">
        <f t="shared" si="31"/>
        <v>0.24909050955880557</v>
      </c>
      <c r="T135" s="32">
        <f t="shared" si="31"/>
        <v>0.11740534194305842</v>
      </c>
      <c r="U135" s="32">
        <f t="shared" si="31"/>
        <v>0.42848842839159479</v>
      </c>
      <c r="V135" s="32">
        <f t="shared" si="31"/>
        <v>0.23389232127096204</v>
      </c>
      <c r="W135" s="32">
        <f t="shared" si="31"/>
        <v>0.46858152894387983</v>
      </c>
      <c r="X135" s="32">
        <f t="shared" si="31"/>
        <v>0.19062329638379066</v>
      </c>
      <c r="Y135" s="32">
        <f t="shared" si="31"/>
        <v>7.4203404626800529E-2</v>
      </c>
      <c r="Z135" s="32">
        <f t="shared" si="31"/>
        <v>0.32720428550745623</v>
      </c>
      <c r="AA135" s="32">
        <f t="shared" si="31"/>
        <v>0.30820906540676218</v>
      </c>
      <c r="AB135" s="32">
        <f t="shared" si="31"/>
        <v>0.48228984784235468</v>
      </c>
      <c r="AC135" s="32">
        <f t="shared" si="31"/>
        <v>0.18114487893750164</v>
      </c>
      <c r="AD135" s="32">
        <f t="shared" si="31"/>
        <v>0.13798701298701299</v>
      </c>
      <c r="AE135" s="32">
        <f t="shared" si="31"/>
        <v>0.16666666666666666</v>
      </c>
      <c r="AF135" s="32">
        <f t="shared" si="31"/>
        <v>0.18110036582273895</v>
      </c>
      <c r="AG135" s="32">
        <f t="shared" si="31"/>
        <v>0.68808484092326883</v>
      </c>
      <c r="AH135" s="32">
        <v>1</v>
      </c>
      <c r="AI135" s="32">
        <f t="shared" ref="AI135:AW135" si="32">(AI37/(AI37+AI38+AI39))</f>
        <v>0.25911210917256866</v>
      </c>
      <c r="AJ135" s="34">
        <f t="shared" si="32"/>
        <v>0.25911210917256866</v>
      </c>
      <c r="AK135" s="32">
        <f t="shared" si="32"/>
        <v>2.794840901459638E-2</v>
      </c>
      <c r="AL135" s="32">
        <f t="shared" si="32"/>
        <v>2.794840901459638E-2</v>
      </c>
      <c r="AM135" s="32">
        <f t="shared" si="32"/>
        <v>0.22462327102390733</v>
      </c>
      <c r="AN135" s="32">
        <f t="shared" si="32"/>
        <v>0.22304832713754646</v>
      </c>
      <c r="AO135" s="32">
        <f t="shared" si="32"/>
        <v>0.69645054424988162</v>
      </c>
      <c r="AP135" s="32">
        <f t="shared" si="32"/>
        <v>0.20510818648226636</v>
      </c>
      <c r="AQ135" s="32">
        <f t="shared" si="32"/>
        <v>0.40128347330058628</v>
      </c>
      <c r="AR135" s="32">
        <f t="shared" si="32"/>
        <v>1.0804321728691477E-2</v>
      </c>
      <c r="AS135" s="32">
        <f t="shared" si="32"/>
        <v>0.15356265356265356</v>
      </c>
      <c r="AT135" s="32">
        <f t="shared" si="32"/>
        <v>0.37275560172132366</v>
      </c>
      <c r="AU135" s="32">
        <f t="shared" si="32"/>
        <v>0.19703348152811109</v>
      </c>
      <c r="AV135" s="32">
        <f t="shared" si="32"/>
        <v>3.4666501440565073E-2</v>
      </c>
      <c r="AW135" s="32">
        <f t="shared" si="32"/>
        <v>0.1635514018691589</v>
      </c>
      <c r="AX135" s="35">
        <f t="shared" ref="AX135:AX136" si="33">AVERAGE(E135:AW135)</f>
        <v>0.23419248410926383</v>
      </c>
      <c r="AY135" s="36"/>
    </row>
    <row r="136" spans="1:51" ht="15.75" customHeight="1">
      <c r="A136" s="83">
        <v>59</v>
      </c>
      <c r="B136" s="86" t="s">
        <v>230</v>
      </c>
      <c r="C136" s="82" t="s">
        <v>73</v>
      </c>
      <c r="D136" s="63" t="s">
        <v>227</v>
      </c>
      <c r="E136" s="32">
        <f t="shared" ref="E136:AG136" si="34">(E39/(E37+E38+E39))</f>
        <v>0.91746267272558657</v>
      </c>
      <c r="F136" s="32">
        <f t="shared" si="34"/>
        <v>0.83793005402331522</v>
      </c>
      <c r="G136" s="32">
        <f t="shared" si="34"/>
        <v>0.6733319730667211</v>
      </c>
      <c r="H136" s="32">
        <f t="shared" si="34"/>
        <v>0.84550258010691226</v>
      </c>
      <c r="I136" s="32">
        <f t="shared" si="34"/>
        <v>0.88554423715234065</v>
      </c>
      <c r="J136" s="32">
        <f t="shared" si="34"/>
        <v>0.8566878980891719</v>
      </c>
      <c r="K136" s="32">
        <f t="shared" si="34"/>
        <v>0.9854886897140418</v>
      </c>
      <c r="L136" s="32">
        <f t="shared" si="34"/>
        <v>0.84984230364881153</v>
      </c>
      <c r="M136" s="32">
        <f t="shared" si="34"/>
        <v>0.82679483848618684</v>
      </c>
      <c r="N136" s="32">
        <f t="shared" si="34"/>
        <v>0.65179314708134928</v>
      </c>
      <c r="O136" s="32">
        <f t="shared" si="34"/>
        <v>0.91534222506189611</v>
      </c>
      <c r="P136" s="32">
        <f t="shared" si="34"/>
        <v>0.89253508184465868</v>
      </c>
      <c r="Q136" s="32">
        <f t="shared" si="34"/>
        <v>1</v>
      </c>
      <c r="R136" s="32">
        <f t="shared" si="34"/>
        <v>0.81506310971381013</v>
      </c>
      <c r="S136" s="34">
        <f t="shared" si="34"/>
        <v>0.75090949044119448</v>
      </c>
      <c r="T136" s="32">
        <f t="shared" si="34"/>
        <v>0.88259465805694159</v>
      </c>
      <c r="U136" s="32">
        <f t="shared" si="34"/>
        <v>0.57151157160840516</v>
      </c>
      <c r="V136" s="32">
        <f t="shared" si="34"/>
        <v>0.76610767872903796</v>
      </c>
      <c r="W136" s="32">
        <f t="shared" si="34"/>
        <v>0.53141847105612017</v>
      </c>
      <c r="X136" s="32">
        <f t="shared" si="34"/>
        <v>0.80937670361620928</v>
      </c>
      <c r="Y136" s="32">
        <f t="shared" si="34"/>
        <v>0.92579659537319947</v>
      </c>
      <c r="Z136" s="32">
        <f t="shared" si="34"/>
        <v>0.67279571449254383</v>
      </c>
      <c r="AA136" s="32">
        <f t="shared" si="34"/>
        <v>0.69179093459323793</v>
      </c>
      <c r="AB136" s="32">
        <f t="shared" si="34"/>
        <v>0.51771015215764526</v>
      </c>
      <c r="AC136" s="32">
        <f t="shared" si="34"/>
        <v>0.81885512106249836</v>
      </c>
      <c r="AD136" s="32">
        <f t="shared" si="34"/>
        <v>0.86201298701298701</v>
      </c>
      <c r="AE136" s="32">
        <f t="shared" si="34"/>
        <v>0.83333333333333337</v>
      </c>
      <c r="AF136" s="32">
        <f t="shared" si="34"/>
        <v>0.81889963417726097</v>
      </c>
      <c r="AG136" s="32">
        <f t="shared" si="34"/>
        <v>0.31191515907673112</v>
      </c>
      <c r="AH136" s="32">
        <v>0</v>
      </c>
      <c r="AI136" s="32">
        <f t="shared" ref="AI136:AW136" si="35">(AI39/(AI37+AI38+AI39))</f>
        <v>0.74088789082743134</v>
      </c>
      <c r="AJ136" s="34">
        <f t="shared" si="35"/>
        <v>0.74088789082743134</v>
      </c>
      <c r="AK136" s="32">
        <f t="shared" si="35"/>
        <v>0.97205159098540361</v>
      </c>
      <c r="AL136" s="32">
        <f t="shared" si="35"/>
        <v>0.97205159098540361</v>
      </c>
      <c r="AM136" s="32">
        <f t="shared" si="35"/>
        <v>0.77537672897609256</v>
      </c>
      <c r="AN136" s="32">
        <f t="shared" si="35"/>
        <v>0.77695167286245359</v>
      </c>
      <c r="AO136" s="32">
        <f t="shared" si="35"/>
        <v>0.30354945575011832</v>
      </c>
      <c r="AP136" s="32">
        <f t="shared" si="35"/>
        <v>0.79489181351773364</v>
      </c>
      <c r="AQ136" s="32">
        <f t="shared" si="35"/>
        <v>0.59871652669941366</v>
      </c>
      <c r="AR136" s="32">
        <f t="shared" si="35"/>
        <v>0.9891956782713085</v>
      </c>
      <c r="AS136" s="32">
        <f t="shared" si="35"/>
        <v>0.84643734643734647</v>
      </c>
      <c r="AT136" s="32">
        <f t="shared" si="35"/>
        <v>0.6272443982786764</v>
      </c>
      <c r="AU136" s="32">
        <f t="shared" si="35"/>
        <v>0.80296651847188882</v>
      </c>
      <c r="AV136" s="32">
        <f t="shared" si="35"/>
        <v>0.96533349855943495</v>
      </c>
      <c r="AW136" s="32">
        <f t="shared" si="35"/>
        <v>0.83644859813084116</v>
      </c>
      <c r="AX136" s="35">
        <f t="shared" si="33"/>
        <v>0.76580751589073626</v>
      </c>
      <c r="AY136" s="36"/>
    </row>
    <row r="137" spans="1:51" ht="15.75" customHeight="1">
      <c r="A137" s="66"/>
      <c r="B137" s="67" t="s">
        <v>231</v>
      </c>
      <c r="C137" s="48"/>
      <c r="D137" s="49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9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9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15"/>
      <c r="AY137" s="60"/>
    </row>
    <row r="138" spans="1:51" ht="15.75" customHeight="1">
      <c r="A138" s="66">
        <v>60</v>
      </c>
      <c r="B138" s="91" t="s">
        <v>232</v>
      </c>
      <c r="C138" s="19" t="s">
        <v>59</v>
      </c>
      <c r="D138" s="19" t="s">
        <v>233</v>
      </c>
      <c r="E138" s="28">
        <v>345</v>
      </c>
      <c r="F138" s="28">
        <v>584</v>
      </c>
      <c r="G138" s="28">
        <v>369</v>
      </c>
      <c r="H138" s="28">
        <v>584</v>
      </c>
      <c r="I138" s="28">
        <v>989</v>
      </c>
      <c r="J138" s="28">
        <v>408</v>
      </c>
      <c r="K138" s="28">
        <v>309</v>
      </c>
      <c r="L138" s="28">
        <v>1045</v>
      </c>
      <c r="M138" s="28">
        <v>604</v>
      </c>
      <c r="N138" s="28">
        <v>854</v>
      </c>
      <c r="O138" s="28">
        <v>513</v>
      </c>
      <c r="P138" s="28">
        <v>1387</v>
      </c>
      <c r="Q138" s="28">
        <v>0</v>
      </c>
      <c r="R138" s="28">
        <v>946</v>
      </c>
      <c r="S138" s="54">
        <v>1713</v>
      </c>
      <c r="T138" s="28">
        <v>760</v>
      </c>
      <c r="U138" s="28">
        <v>643</v>
      </c>
      <c r="V138" s="28">
        <v>939</v>
      </c>
      <c r="W138" s="28">
        <v>523</v>
      </c>
      <c r="X138" s="28">
        <v>397</v>
      </c>
      <c r="Y138" s="28">
        <v>381</v>
      </c>
      <c r="Z138" s="28">
        <v>856</v>
      </c>
      <c r="AA138" s="28">
        <v>1095</v>
      </c>
      <c r="AB138" s="28">
        <v>865</v>
      </c>
      <c r="AC138" s="28">
        <v>1057</v>
      </c>
      <c r="AD138" s="28">
        <v>226.3</v>
      </c>
      <c r="AE138" s="28">
        <v>138.69999999999999</v>
      </c>
      <c r="AF138" s="28">
        <v>2315</v>
      </c>
      <c r="AG138" s="28">
        <v>165</v>
      </c>
      <c r="AH138" s="28">
        <v>3307</v>
      </c>
      <c r="AI138" s="28">
        <v>678.24</v>
      </c>
      <c r="AJ138" s="54">
        <v>263.76</v>
      </c>
      <c r="AK138" s="28">
        <v>1817.4</v>
      </c>
      <c r="AL138" s="28">
        <v>1211.5999999999999</v>
      </c>
      <c r="AM138" s="28">
        <v>746</v>
      </c>
      <c r="AN138" s="28">
        <v>117</v>
      </c>
      <c r="AO138" s="28">
        <v>347</v>
      </c>
      <c r="AP138" s="28">
        <v>428</v>
      </c>
      <c r="AQ138" s="28">
        <v>1498</v>
      </c>
      <c r="AR138" s="28">
        <v>1207</v>
      </c>
      <c r="AS138" s="28">
        <v>580</v>
      </c>
      <c r="AT138" s="28">
        <v>1.46</v>
      </c>
      <c r="AU138" s="28">
        <v>681</v>
      </c>
      <c r="AV138" s="28">
        <v>461</v>
      </c>
      <c r="AW138" s="28">
        <v>461</v>
      </c>
      <c r="AX138" s="27">
        <f t="shared" ref="AX138:AX141" si="36">SUM(E138:AW138)</f>
        <v>34816.46</v>
      </c>
      <c r="AY138" s="92"/>
    </row>
    <row r="139" spans="1:51" ht="15.75" customHeight="1">
      <c r="A139" s="66">
        <v>61</v>
      </c>
      <c r="B139" s="91" t="s">
        <v>234</v>
      </c>
      <c r="C139" s="19" t="s">
        <v>59</v>
      </c>
      <c r="D139" s="19" t="s">
        <v>235</v>
      </c>
      <c r="E139" s="28">
        <v>4</v>
      </c>
      <c r="F139" s="28">
        <v>549</v>
      </c>
      <c r="G139" s="28">
        <v>52</v>
      </c>
      <c r="H139" s="28">
        <v>549</v>
      </c>
      <c r="I139" s="28">
        <v>554</v>
      </c>
      <c r="J139" s="28">
        <v>130</v>
      </c>
      <c r="K139" s="28">
        <v>0</v>
      </c>
      <c r="L139" s="28">
        <v>40</v>
      </c>
      <c r="M139" s="28">
        <v>34</v>
      </c>
      <c r="N139" s="28">
        <v>177</v>
      </c>
      <c r="O139" s="28">
        <v>237</v>
      </c>
      <c r="P139" s="28">
        <v>636</v>
      </c>
      <c r="Q139" s="28">
        <v>0</v>
      </c>
      <c r="R139" s="28">
        <v>337</v>
      </c>
      <c r="S139" s="54">
        <v>142</v>
      </c>
      <c r="T139" s="28">
        <v>106</v>
      </c>
      <c r="U139" s="28">
        <v>4</v>
      </c>
      <c r="V139" s="28">
        <v>634</v>
      </c>
      <c r="W139" s="28">
        <v>97</v>
      </c>
      <c r="X139" s="28">
        <v>24</v>
      </c>
      <c r="Y139" s="28">
        <v>0</v>
      </c>
      <c r="Z139" s="28">
        <v>93</v>
      </c>
      <c r="AA139" s="28">
        <v>128</v>
      </c>
      <c r="AB139" s="28">
        <v>51</v>
      </c>
      <c r="AC139" s="28">
        <v>12</v>
      </c>
      <c r="AD139" s="28">
        <v>30.38</v>
      </c>
      <c r="AE139" s="28">
        <v>18.62</v>
      </c>
      <c r="AF139" s="28">
        <v>461</v>
      </c>
      <c r="AG139" s="28">
        <v>33</v>
      </c>
      <c r="AH139" s="28">
        <v>658</v>
      </c>
      <c r="AI139" s="28">
        <v>288</v>
      </c>
      <c r="AJ139" s="54">
        <v>112</v>
      </c>
      <c r="AK139" s="28">
        <v>523.20000000000005</v>
      </c>
      <c r="AL139" s="28">
        <v>348.8</v>
      </c>
      <c r="AM139" s="28">
        <v>134</v>
      </c>
      <c r="AN139" s="28">
        <v>16</v>
      </c>
      <c r="AO139" s="28">
        <v>65</v>
      </c>
      <c r="AP139" s="28">
        <v>20</v>
      </c>
      <c r="AQ139" s="28">
        <v>515</v>
      </c>
      <c r="AR139" s="28">
        <v>72</v>
      </c>
      <c r="AS139" s="28">
        <v>52</v>
      </c>
      <c r="AT139" s="28">
        <v>126</v>
      </c>
      <c r="AU139" s="28">
        <v>223</v>
      </c>
      <c r="AV139" s="28">
        <v>37</v>
      </c>
      <c r="AW139" s="28">
        <v>37</v>
      </c>
      <c r="AX139" s="27">
        <f t="shared" si="36"/>
        <v>8360</v>
      </c>
      <c r="AY139" s="92"/>
    </row>
    <row r="140" spans="1:51" ht="15.75" customHeight="1">
      <c r="A140" s="66">
        <v>62</v>
      </c>
      <c r="B140" s="91" t="s">
        <v>236</v>
      </c>
      <c r="C140" s="19" t="s">
        <v>59</v>
      </c>
      <c r="D140" s="19" t="s">
        <v>237</v>
      </c>
      <c r="E140" s="28">
        <v>203</v>
      </c>
      <c r="F140" s="28">
        <v>234</v>
      </c>
      <c r="G140" s="28">
        <v>85</v>
      </c>
      <c r="H140" s="28">
        <v>234</v>
      </c>
      <c r="I140" s="28">
        <v>403</v>
      </c>
      <c r="J140" s="28">
        <v>279</v>
      </c>
      <c r="K140" s="28">
        <v>110</v>
      </c>
      <c r="L140" s="28">
        <v>337</v>
      </c>
      <c r="M140" s="28">
        <v>0</v>
      </c>
      <c r="N140" s="28">
        <v>83</v>
      </c>
      <c r="O140" s="28">
        <v>131</v>
      </c>
      <c r="P140" s="28">
        <v>226</v>
      </c>
      <c r="Q140" s="28">
        <v>0</v>
      </c>
      <c r="R140" s="28">
        <v>172</v>
      </c>
      <c r="S140" s="54">
        <v>567</v>
      </c>
      <c r="T140" s="28">
        <v>342</v>
      </c>
      <c r="U140" s="28">
        <v>43</v>
      </c>
      <c r="V140" s="28">
        <v>353</v>
      </c>
      <c r="W140" s="28">
        <v>21</v>
      </c>
      <c r="X140" s="28">
        <v>129</v>
      </c>
      <c r="Y140" s="28">
        <v>44</v>
      </c>
      <c r="Z140" s="28">
        <v>0</v>
      </c>
      <c r="AA140" s="28">
        <v>115</v>
      </c>
      <c r="AB140" s="28">
        <v>126</v>
      </c>
      <c r="AC140" s="28">
        <v>160</v>
      </c>
      <c r="AD140" s="28">
        <v>56.42</v>
      </c>
      <c r="AE140" s="28">
        <v>34.58</v>
      </c>
      <c r="AF140" s="28">
        <v>751</v>
      </c>
      <c r="AG140" s="28">
        <v>54</v>
      </c>
      <c r="AH140" s="28">
        <v>1073</v>
      </c>
      <c r="AI140" s="28">
        <v>312.48</v>
      </c>
      <c r="AJ140" s="54">
        <v>121.52</v>
      </c>
      <c r="AK140" s="28">
        <v>700.2</v>
      </c>
      <c r="AL140" s="28">
        <v>466.8</v>
      </c>
      <c r="AM140" s="28">
        <v>173</v>
      </c>
      <c r="AN140" s="28">
        <v>59</v>
      </c>
      <c r="AO140" s="28">
        <v>310</v>
      </c>
      <c r="AP140" s="28">
        <v>18</v>
      </c>
      <c r="AQ140" s="28">
        <v>361</v>
      </c>
      <c r="AR140" s="28">
        <v>291</v>
      </c>
      <c r="AS140" s="28">
        <v>117</v>
      </c>
      <c r="AT140" s="28">
        <v>29</v>
      </c>
      <c r="AU140" s="28">
        <v>273</v>
      </c>
      <c r="AV140" s="28">
        <v>118</v>
      </c>
      <c r="AW140" s="28">
        <v>118</v>
      </c>
      <c r="AX140" s="27">
        <f t="shared" si="36"/>
        <v>9834</v>
      </c>
      <c r="AY140" s="92"/>
    </row>
    <row r="141" spans="1:51" ht="15.75" customHeight="1">
      <c r="A141" s="66">
        <v>63</v>
      </c>
      <c r="B141" s="91" t="s">
        <v>238</v>
      </c>
      <c r="C141" s="93" t="s">
        <v>59</v>
      </c>
      <c r="D141" s="19" t="s">
        <v>237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54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54">
        <v>0</v>
      </c>
      <c r="AK141" s="28">
        <v>0</v>
      </c>
      <c r="AL141" s="28">
        <v>0</v>
      </c>
      <c r="AM141" s="28">
        <v>0</v>
      </c>
      <c r="AN141" s="28">
        <v>0</v>
      </c>
      <c r="AO141" s="28">
        <v>0</v>
      </c>
      <c r="AP141" s="28">
        <v>0</v>
      </c>
      <c r="AQ141" s="28">
        <v>0</v>
      </c>
      <c r="AR141" s="28">
        <v>0</v>
      </c>
      <c r="AS141" s="28">
        <v>0</v>
      </c>
      <c r="AT141" s="28">
        <v>0</v>
      </c>
      <c r="AU141" s="28">
        <v>0</v>
      </c>
      <c r="AV141" s="28">
        <v>0</v>
      </c>
      <c r="AW141" s="28">
        <v>0</v>
      </c>
      <c r="AX141" s="27">
        <f t="shared" si="36"/>
        <v>0</v>
      </c>
      <c r="AY141" s="92"/>
    </row>
    <row r="142" spans="1:51" ht="15.75" customHeight="1">
      <c r="A142" s="94"/>
      <c r="B142" s="48"/>
      <c r="C142" s="48"/>
      <c r="D142" s="48"/>
      <c r="E142" s="95"/>
      <c r="F142" s="95"/>
      <c r="G142" s="95"/>
      <c r="H142" s="95"/>
      <c r="I142" s="95"/>
      <c r="J142" s="95"/>
      <c r="K142" s="95"/>
      <c r="L142" s="95"/>
      <c r="M142" s="95"/>
      <c r="N142" s="58"/>
      <c r="O142" s="58"/>
      <c r="P142" s="58"/>
      <c r="Q142" s="58"/>
      <c r="R142" s="58"/>
      <c r="S142" s="59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96"/>
      <c r="AE142" s="96"/>
      <c r="AF142" s="96"/>
      <c r="AG142" s="96"/>
      <c r="AH142" s="96"/>
      <c r="AI142" s="96"/>
      <c r="AJ142" s="97"/>
      <c r="AK142" s="96"/>
      <c r="AL142" s="96"/>
      <c r="AM142" s="96"/>
      <c r="AN142" s="96"/>
      <c r="AO142" s="96"/>
      <c r="AP142" s="96"/>
      <c r="AQ142" s="96"/>
      <c r="AR142" s="96"/>
      <c r="AS142" s="96"/>
      <c r="AT142" s="96"/>
      <c r="AU142" s="96"/>
      <c r="AV142" s="96"/>
      <c r="AW142" s="96"/>
      <c r="AX142" s="98"/>
      <c r="AY142" s="96"/>
    </row>
    <row r="143" spans="1:51" ht="15.75" customHeight="1">
      <c r="A143" s="49"/>
      <c r="B143" s="48"/>
      <c r="C143" s="48"/>
      <c r="D143" s="48"/>
      <c r="E143" s="95"/>
      <c r="F143" s="95"/>
      <c r="G143" s="95"/>
      <c r="H143" s="95"/>
      <c r="I143" s="95"/>
      <c r="J143" s="95"/>
      <c r="K143" s="95"/>
      <c r="L143" s="95"/>
      <c r="M143" s="95"/>
      <c r="N143" s="58"/>
      <c r="O143" s="58"/>
      <c r="P143" s="58"/>
      <c r="Q143" s="58"/>
      <c r="R143" s="58"/>
      <c r="S143" s="59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96"/>
      <c r="AE143" s="96"/>
      <c r="AF143" s="96"/>
      <c r="AG143" s="96"/>
      <c r="AH143" s="96"/>
      <c r="AI143" s="96"/>
      <c r="AJ143" s="97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AV143" s="96"/>
      <c r="AW143" s="96"/>
      <c r="AX143" s="98"/>
      <c r="AY143" s="96"/>
    </row>
    <row r="144" spans="1:51" ht="15.75" customHeight="1">
      <c r="A144" s="94"/>
      <c r="B144" s="48"/>
      <c r="C144" s="48"/>
      <c r="D144" s="48"/>
      <c r="E144" s="95"/>
      <c r="F144" s="95"/>
      <c r="G144" s="95"/>
      <c r="H144" s="95"/>
      <c r="I144" s="95"/>
      <c r="J144" s="95"/>
      <c r="K144" s="95"/>
      <c r="L144" s="95"/>
      <c r="M144" s="95"/>
      <c r="N144" s="58"/>
      <c r="O144" s="58"/>
      <c r="P144" s="58"/>
      <c r="Q144" s="58"/>
      <c r="R144" s="58"/>
      <c r="S144" s="59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96"/>
      <c r="AE144" s="96"/>
      <c r="AF144" s="96"/>
      <c r="AG144" s="96"/>
      <c r="AH144" s="96"/>
      <c r="AI144" s="96"/>
      <c r="AJ144" s="97"/>
      <c r="AK144" s="96"/>
      <c r="AL144" s="96"/>
      <c r="AM144" s="96"/>
      <c r="AN144" s="96"/>
      <c r="AO144" s="96"/>
      <c r="AP144" s="96"/>
      <c r="AQ144" s="96"/>
      <c r="AR144" s="96"/>
      <c r="AS144" s="96"/>
      <c r="AT144" s="96"/>
      <c r="AU144" s="96"/>
      <c r="AV144" s="96"/>
      <c r="AW144" s="96"/>
      <c r="AX144" s="98"/>
      <c r="AY144" s="96"/>
    </row>
    <row r="145" spans="1:51" ht="15.75" customHeight="1">
      <c r="A145" s="57"/>
      <c r="B145" s="48"/>
      <c r="C145" s="48"/>
      <c r="D145" s="48"/>
      <c r="E145" s="95"/>
      <c r="F145" s="95"/>
      <c r="G145" s="95"/>
      <c r="H145" s="95"/>
      <c r="I145" s="95"/>
      <c r="J145" s="95"/>
      <c r="K145" s="95"/>
      <c r="L145" s="95"/>
      <c r="M145" s="95"/>
      <c r="N145" s="58"/>
      <c r="O145" s="58"/>
      <c r="P145" s="58"/>
      <c r="Q145" s="58"/>
      <c r="R145" s="58"/>
      <c r="S145" s="59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96"/>
      <c r="AE145" s="96"/>
      <c r="AF145" s="96"/>
      <c r="AG145" s="96"/>
      <c r="AH145" s="96"/>
      <c r="AI145" s="96"/>
      <c r="AJ145" s="97"/>
      <c r="AK145" s="96"/>
      <c r="AL145" s="96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8"/>
      <c r="AY145" s="96"/>
    </row>
    <row r="146" spans="1:51" ht="15.75" customHeight="1">
      <c r="A146" s="57"/>
      <c r="B146" s="48"/>
      <c r="C146" s="48"/>
      <c r="D146" s="48"/>
      <c r="E146" s="95"/>
      <c r="F146" s="95"/>
      <c r="G146" s="95"/>
      <c r="H146" s="95"/>
      <c r="I146" s="95"/>
      <c r="J146" s="95"/>
      <c r="K146" s="95"/>
      <c r="L146" s="95"/>
      <c r="M146" s="95"/>
      <c r="N146" s="58"/>
      <c r="O146" s="58"/>
      <c r="P146" s="58"/>
      <c r="Q146" s="58"/>
      <c r="R146" s="58"/>
      <c r="S146" s="59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96"/>
      <c r="AE146" s="96"/>
      <c r="AF146" s="96"/>
      <c r="AG146" s="96"/>
      <c r="AH146" s="96"/>
      <c r="AI146" s="96"/>
      <c r="AJ146" s="97"/>
      <c r="AK146" s="96"/>
      <c r="AL146" s="96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8"/>
      <c r="AY146" s="96"/>
    </row>
    <row r="147" spans="1:51" ht="15.75" customHeight="1">
      <c r="A147" s="57"/>
      <c r="B147" s="48"/>
      <c r="C147" s="48"/>
      <c r="D147" s="48"/>
      <c r="E147" s="95"/>
      <c r="F147" s="95"/>
      <c r="G147" s="95"/>
      <c r="H147" s="95"/>
      <c r="I147" s="95"/>
      <c r="J147" s="95"/>
      <c r="K147" s="95"/>
      <c r="L147" s="95"/>
      <c r="M147" s="95"/>
      <c r="N147" s="58"/>
      <c r="O147" s="58"/>
      <c r="P147" s="58"/>
      <c r="Q147" s="58"/>
      <c r="R147" s="58"/>
      <c r="S147" s="59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96"/>
      <c r="AE147" s="96"/>
      <c r="AF147" s="96"/>
      <c r="AG147" s="96"/>
      <c r="AH147" s="96"/>
      <c r="AI147" s="96"/>
      <c r="AJ147" s="97"/>
      <c r="AK147" s="96"/>
      <c r="AL147" s="96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8"/>
      <c r="AY147" s="96"/>
    </row>
    <row r="148" spans="1:51" ht="15.75" customHeight="1">
      <c r="A148" s="57"/>
      <c r="B148" s="48"/>
      <c r="C148" s="48"/>
      <c r="D148" s="48"/>
      <c r="E148" s="95"/>
      <c r="F148" s="95"/>
      <c r="G148" s="95"/>
      <c r="H148" s="95"/>
      <c r="I148" s="95"/>
      <c r="J148" s="95"/>
      <c r="K148" s="95"/>
      <c r="L148" s="95"/>
      <c r="M148" s="95"/>
      <c r="N148" s="58"/>
      <c r="O148" s="58"/>
      <c r="P148" s="58"/>
      <c r="Q148" s="58"/>
      <c r="R148" s="58"/>
      <c r="S148" s="59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96"/>
      <c r="AE148" s="96"/>
      <c r="AF148" s="96"/>
      <c r="AG148" s="96"/>
      <c r="AH148" s="96"/>
      <c r="AI148" s="96"/>
      <c r="AJ148" s="97"/>
      <c r="AK148" s="96"/>
      <c r="AL148" s="96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8"/>
      <c r="AY148" s="96"/>
    </row>
    <row r="149" spans="1:51" ht="15.75" customHeight="1">
      <c r="A149" s="57"/>
      <c r="B149" s="48"/>
      <c r="C149" s="48"/>
      <c r="D149" s="48"/>
      <c r="E149" s="95"/>
      <c r="F149" s="95"/>
      <c r="G149" s="95"/>
      <c r="H149" s="95"/>
      <c r="I149" s="95"/>
      <c r="J149" s="95"/>
      <c r="K149" s="95"/>
      <c r="L149" s="95"/>
      <c r="M149" s="95"/>
      <c r="N149" s="58"/>
      <c r="O149" s="58"/>
      <c r="P149" s="58"/>
      <c r="Q149" s="58"/>
      <c r="R149" s="58"/>
      <c r="S149" s="59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96"/>
      <c r="AE149" s="96"/>
      <c r="AF149" s="96"/>
      <c r="AG149" s="96"/>
      <c r="AH149" s="96"/>
      <c r="AI149" s="96"/>
      <c r="AJ149" s="97"/>
      <c r="AK149" s="96"/>
      <c r="AL149" s="96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8"/>
      <c r="AY149" s="96"/>
    </row>
    <row r="150" spans="1:51" ht="15.75" customHeight="1">
      <c r="A150" s="57"/>
      <c r="B150" s="48"/>
      <c r="C150" s="48"/>
      <c r="D150" s="48"/>
      <c r="E150" s="95"/>
      <c r="F150" s="95"/>
      <c r="G150" s="95"/>
      <c r="H150" s="95"/>
      <c r="I150" s="95"/>
      <c r="J150" s="95"/>
      <c r="K150" s="95"/>
      <c r="L150" s="95"/>
      <c r="M150" s="95"/>
      <c r="N150" s="58"/>
      <c r="O150" s="58"/>
      <c r="P150" s="58"/>
      <c r="Q150" s="58"/>
      <c r="R150" s="58"/>
      <c r="S150" s="59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96"/>
      <c r="AE150" s="96"/>
      <c r="AF150" s="96"/>
      <c r="AG150" s="96"/>
      <c r="AH150" s="96"/>
      <c r="AI150" s="96"/>
      <c r="AJ150" s="97"/>
      <c r="AK150" s="96"/>
      <c r="AL150" s="96"/>
      <c r="AM150" s="96"/>
      <c r="AN150" s="96"/>
      <c r="AO150" s="96"/>
      <c r="AP150" s="96"/>
      <c r="AQ150" s="96"/>
      <c r="AR150" s="96"/>
      <c r="AS150" s="96"/>
      <c r="AT150" s="96"/>
      <c r="AU150" s="96"/>
      <c r="AV150" s="96"/>
      <c r="AW150" s="96"/>
      <c r="AX150" s="98"/>
      <c r="AY150" s="96"/>
    </row>
    <row r="151" spans="1:51" ht="15.75" customHeight="1">
      <c r="A151" s="57"/>
      <c r="B151" s="48"/>
      <c r="C151" s="48"/>
      <c r="D151" s="48"/>
      <c r="E151" s="95"/>
      <c r="F151" s="95"/>
      <c r="G151" s="95"/>
      <c r="H151" s="95"/>
      <c r="I151" s="95"/>
      <c r="J151" s="95"/>
      <c r="K151" s="95"/>
      <c r="L151" s="95"/>
      <c r="M151" s="95"/>
      <c r="N151" s="58"/>
      <c r="O151" s="58"/>
      <c r="P151" s="58"/>
      <c r="Q151" s="58"/>
      <c r="R151" s="58"/>
      <c r="S151" s="59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96"/>
      <c r="AE151" s="96"/>
      <c r="AF151" s="96"/>
      <c r="AG151" s="96"/>
      <c r="AH151" s="96"/>
      <c r="AI151" s="96"/>
      <c r="AJ151" s="97"/>
      <c r="AK151" s="96"/>
      <c r="AL151" s="96"/>
      <c r="AM151" s="96"/>
      <c r="AN151" s="96"/>
      <c r="AO151" s="96"/>
      <c r="AP151" s="96"/>
      <c r="AQ151" s="96"/>
      <c r="AR151" s="96"/>
      <c r="AS151" s="96"/>
      <c r="AT151" s="96"/>
      <c r="AU151" s="96"/>
      <c r="AV151" s="96"/>
      <c r="AW151" s="96"/>
      <c r="AX151" s="98"/>
      <c r="AY151" s="96"/>
    </row>
    <row r="152" spans="1:51" ht="15.75" customHeight="1">
      <c r="A152" s="57"/>
      <c r="B152" s="48"/>
      <c r="C152" s="48"/>
      <c r="D152" s="48"/>
      <c r="E152" s="95"/>
      <c r="F152" s="95"/>
      <c r="G152" s="95"/>
      <c r="H152" s="95"/>
      <c r="I152" s="95"/>
      <c r="J152" s="95"/>
      <c r="K152" s="95"/>
      <c r="L152" s="95"/>
      <c r="M152" s="95"/>
      <c r="N152" s="58"/>
      <c r="O152" s="58"/>
      <c r="P152" s="58"/>
      <c r="Q152" s="58"/>
      <c r="R152" s="58"/>
      <c r="S152" s="59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96"/>
      <c r="AE152" s="96"/>
      <c r="AF152" s="96"/>
      <c r="AG152" s="96"/>
      <c r="AH152" s="96"/>
      <c r="AI152" s="96"/>
      <c r="AJ152" s="97"/>
      <c r="AK152" s="96"/>
      <c r="AL152" s="96"/>
      <c r="AM152" s="96"/>
      <c r="AN152" s="96"/>
      <c r="AO152" s="96"/>
      <c r="AP152" s="96"/>
      <c r="AQ152" s="96"/>
      <c r="AR152" s="96"/>
      <c r="AS152" s="96"/>
      <c r="AT152" s="96"/>
      <c r="AU152" s="96"/>
      <c r="AV152" s="96"/>
      <c r="AW152" s="96"/>
      <c r="AX152" s="98"/>
      <c r="AY152" s="96"/>
    </row>
    <row r="153" spans="1:51" ht="15.75" customHeight="1">
      <c r="A153" s="57"/>
      <c r="B153" s="48"/>
      <c r="C153" s="48"/>
      <c r="D153" s="48"/>
      <c r="E153" s="95"/>
      <c r="F153" s="95"/>
      <c r="G153" s="95"/>
      <c r="H153" s="95"/>
      <c r="I153" s="95"/>
      <c r="J153" s="95"/>
      <c r="K153" s="95"/>
      <c r="L153" s="95"/>
      <c r="M153" s="95"/>
      <c r="N153" s="58"/>
      <c r="O153" s="58"/>
      <c r="P153" s="58"/>
      <c r="Q153" s="58"/>
      <c r="R153" s="58"/>
      <c r="S153" s="59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96"/>
      <c r="AE153" s="96"/>
      <c r="AF153" s="96"/>
      <c r="AG153" s="96"/>
      <c r="AH153" s="96"/>
      <c r="AI153" s="96"/>
      <c r="AJ153" s="97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8"/>
      <c r="AY153" s="96"/>
    </row>
    <row r="154" spans="1:51" ht="15.75" customHeight="1">
      <c r="A154" s="57"/>
      <c r="B154" s="48"/>
      <c r="C154" s="48"/>
      <c r="D154" s="48"/>
      <c r="E154" s="95"/>
      <c r="F154" s="95"/>
      <c r="G154" s="95"/>
      <c r="H154" s="95"/>
      <c r="I154" s="95"/>
      <c r="J154" s="95"/>
      <c r="K154" s="95"/>
      <c r="L154" s="95"/>
      <c r="M154" s="95"/>
      <c r="N154" s="58"/>
      <c r="O154" s="58"/>
      <c r="P154" s="58"/>
      <c r="Q154" s="58"/>
      <c r="R154" s="58"/>
      <c r="S154" s="59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96"/>
      <c r="AE154" s="96"/>
      <c r="AF154" s="96"/>
      <c r="AG154" s="96"/>
      <c r="AH154" s="96"/>
      <c r="AI154" s="96"/>
      <c r="AJ154" s="97"/>
      <c r="AK154" s="96"/>
      <c r="AL154" s="96"/>
      <c r="AM154" s="96"/>
      <c r="AN154" s="96"/>
      <c r="AO154" s="96"/>
      <c r="AP154" s="96"/>
      <c r="AQ154" s="96"/>
      <c r="AR154" s="96"/>
      <c r="AS154" s="96"/>
      <c r="AT154" s="96"/>
      <c r="AU154" s="96"/>
      <c r="AV154" s="96"/>
      <c r="AW154" s="96"/>
      <c r="AX154" s="98"/>
      <c r="AY154" s="96"/>
    </row>
    <row r="155" spans="1:51" ht="15.75" customHeight="1">
      <c r="A155" s="57"/>
      <c r="B155" s="48"/>
      <c r="C155" s="48"/>
      <c r="D155" s="48"/>
      <c r="E155" s="95"/>
      <c r="F155" s="95"/>
      <c r="G155" s="95"/>
      <c r="H155" s="95"/>
      <c r="I155" s="95"/>
      <c r="J155" s="95"/>
      <c r="K155" s="95"/>
      <c r="L155" s="95"/>
      <c r="M155" s="95"/>
      <c r="N155" s="58"/>
      <c r="O155" s="58"/>
      <c r="P155" s="58"/>
      <c r="Q155" s="58"/>
      <c r="R155" s="58"/>
      <c r="S155" s="59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96"/>
      <c r="AE155" s="96"/>
      <c r="AF155" s="96"/>
      <c r="AG155" s="96"/>
      <c r="AH155" s="96"/>
      <c r="AI155" s="96"/>
      <c r="AJ155" s="97"/>
      <c r="AK155" s="96"/>
      <c r="AL155" s="96"/>
      <c r="AM155" s="96"/>
      <c r="AN155" s="96"/>
      <c r="AO155" s="96"/>
      <c r="AP155" s="96"/>
      <c r="AQ155" s="96"/>
      <c r="AR155" s="96"/>
      <c r="AS155" s="96"/>
      <c r="AT155" s="96"/>
      <c r="AU155" s="96"/>
      <c r="AV155" s="96"/>
      <c r="AW155" s="96"/>
      <c r="AX155" s="98"/>
      <c r="AY155" s="96"/>
    </row>
    <row r="156" spans="1:51" ht="15.75" customHeight="1">
      <c r="A156" s="57"/>
      <c r="B156" s="48"/>
      <c r="C156" s="48"/>
      <c r="D156" s="48"/>
      <c r="E156" s="95"/>
      <c r="F156" s="95"/>
      <c r="G156" s="95"/>
      <c r="H156" s="95"/>
      <c r="I156" s="95"/>
      <c r="J156" s="95"/>
      <c r="K156" s="95"/>
      <c r="L156" s="95"/>
      <c r="M156" s="95"/>
      <c r="N156" s="58"/>
      <c r="O156" s="58"/>
      <c r="P156" s="58"/>
      <c r="Q156" s="58"/>
      <c r="R156" s="58"/>
      <c r="S156" s="59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96"/>
      <c r="AE156" s="96"/>
      <c r="AF156" s="96"/>
      <c r="AG156" s="96"/>
      <c r="AH156" s="96"/>
      <c r="AI156" s="96"/>
      <c r="AJ156" s="97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8"/>
      <c r="AY156" s="96"/>
    </row>
    <row r="157" spans="1:51" ht="15.75" customHeight="1">
      <c r="A157" s="57"/>
      <c r="B157" s="48"/>
      <c r="C157" s="48"/>
      <c r="D157" s="48"/>
      <c r="E157" s="95"/>
      <c r="F157" s="95"/>
      <c r="G157" s="95"/>
      <c r="H157" s="95"/>
      <c r="I157" s="95"/>
      <c r="J157" s="95"/>
      <c r="K157" s="95"/>
      <c r="L157" s="95"/>
      <c r="M157" s="95"/>
      <c r="N157" s="58"/>
      <c r="O157" s="58"/>
      <c r="P157" s="58"/>
      <c r="Q157" s="58"/>
      <c r="R157" s="58"/>
      <c r="S157" s="59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96"/>
      <c r="AE157" s="96"/>
      <c r="AF157" s="96"/>
      <c r="AG157" s="96"/>
      <c r="AH157" s="96"/>
      <c r="AI157" s="96"/>
      <c r="AJ157" s="97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8"/>
      <c r="AY157" s="96"/>
    </row>
    <row r="158" spans="1:51" ht="15.75" customHeight="1">
      <c r="A158" s="57"/>
      <c r="B158" s="48"/>
      <c r="C158" s="48"/>
      <c r="D158" s="48"/>
      <c r="E158" s="95"/>
      <c r="F158" s="95"/>
      <c r="G158" s="95"/>
      <c r="H158" s="95"/>
      <c r="I158" s="95"/>
      <c r="J158" s="95"/>
      <c r="K158" s="95"/>
      <c r="L158" s="95"/>
      <c r="M158" s="95"/>
      <c r="N158" s="58"/>
      <c r="O158" s="58"/>
      <c r="P158" s="58"/>
      <c r="Q158" s="58"/>
      <c r="R158" s="58"/>
      <c r="S158" s="59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96"/>
      <c r="AE158" s="96"/>
      <c r="AF158" s="96"/>
      <c r="AG158" s="96"/>
      <c r="AH158" s="96"/>
      <c r="AI158" s="96"/>
      <c r="AJ158" s="97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8"/>
      <c r="AY158" s="96"/>
    </row>
    <row r="159" spans="1:51" ht="15.75" customHeight="1">
      <c r="A159" s="57"/>
      <c r="B159" s="48"/>
      <c r="C159" s="48"/>
      <c r="D159" s="48"/>
      <c r="E159" s="95"/>
      <c r="F159" s="95"/>
      <c r="G159" s="95"/>
      <c r="H159" s="95"/>
      <c r="I159" s="95"/>
      <c r="J159" s="95"/>
      <c r="K159" s="95"/>
      <c r="L159" s="95"/>
      <c r="M159" s="95"/>
      <c r="N159" s="58"/>
      <c r="O159" s="58"/>
      <c r="P159" s="58"/>
      <c r="Q159" s="58"/>
      <c r="R159" s="58"/>
      <c r="S159" s="59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96"/>
      <c r="AE159" s="96"/>
      <c r="AF159" s="96"/>
      <c r="AG159" s="96"/>
      <c r="AH159" s="96"/>
      <c r="AI159" s="96"/>
      <c r="AJ159" s="97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8"/>
      <c r="AY159" s="96"/>
    </row>
    <row r="160" spans="1:51" ht="15.75" customHeight="1">
      <c r="A160" s="57"/>
      <c r="B160" s="48"/>
      <c r="C160" s="48"/>
      <c r="D160" s="48"/>
      <c r="E160" s="95"/>
      <c r="F160" s="95"/>
      <c r="G160" s="95"/>
      <c r="H160" s="95"/>
      <c r="I160" s="95"/>
      <c r="J160" s="95"/>
      <c r="K160" s="95"/>
      <c r="L160" s="95"/>
      <c r="M160" s="95"/>
      <c r="N160" s="58"/>
      <c r="O160" s="58"/>
      <c r="P160" s="58"/>
      <c r="Q160" s="58"/>
      <c r="R160" s="58"/>
      <c r="S160" s="59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96"/>
      <c r="AE160" s="96"/>
      <c r="AF160" s="96"/>
      <c r="AG160" s="96"/>
      <c r="AH160" s="96"/>
      <c r="AI160" s="96"/>
      <c r="AJ160" s="97"/>
      <c r="AK160" s="96"/>
      <c r="AL160" s="96"/>
      <c r="AM160" s="96"/>
      <c r="AN160" s="96"/>
      <c r="AO160" s="96"/>
      <c r="AP160" s="96"/>
      <c r="AQ160" s="96"/>
      <c r="AR160" s="96"/>
      <c r="AS160" s="96"/>
      <c r="AT160" s="96"/>
      <c r="AU160" s="96"/>
      <c r="AV160" s="96"/>
      <c r="AW160" s="96"/>
      <c r="AX160" s="98"/>
      <c r="AY160" s="96"/>
    </row>
    <row r="161" spans="1:51" ht="15.75" customHeight="1">
      <c r="A161" s="57"/>
      <c r="B161" s="48"/>
      <c r="C161" s="48"/>
      <c r="D161" s="48"/>
      <c r="E161" s="95"/>
      <c r="F161" s="95"/>
      <c r="G161" s="95"/>
      <c r="H161" s="95"/>
      <c r="I161" s="95"/>
      <c r="J161" s="95"/>
      <c r="K161" s="95"/>
      <c r="L161" s="95"/>
      <c r="M161" s="95"/>
      <c r="N161" s="58"/>
      <c r="O161" s="58"/>
      <c r="P161" s="58"/>
      <c r="Q161" s="58"/>
      <c r="R161" s="58"/>
      <c r="S161" s="59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96"/>
      <c r="AE161" s="96"/>
      <c r="AF161" s="96"/>
      <c r="AG161" s="96"/>
      <c r="AH161" s="96"/>
      <c r="AI161" s="96"/>
      <c r="AJ161" s="97"/>
      <c r="AK161" s="96"/>
      <c r="AL161" s="96"/>
      <c r="AM161" s="96"/>
      <c r="AN161" s="96"/>
      <c r="AO161" s="96"/>
      <c r="AP161" s="96"/>
      <c r="AQ161" s="96"/>
      <c r="AR161" s="96"/>
      <c r="AS161" s="96"/>
      <c r="AT161" s="96"/>
      <c r="AU161" s="96"/>
      <c r="AV161" s="96"/>
      <c r="AW161" s="96"/>
      <c r="AX161" s="98"/>
      <c r="AY161" s="96"/>
    </row>
    <row r="162" spans="1:51" ht="15.75" customHeight="1">
      <c r="A162" s="57"/>
      <c r="B162" s="48"/>
      <c r="C162" s="48"/>
      <c r="D162" s="48"/>
      <c r="E162" s="95"/>
      <c r="F162" s="95"/>
      <c r="G162" s="95"/>
      <c r="H162" s="95"/>
      <c r="I162" s="95"/>
      <c r="J162" s="95"/>
      <c r="K162" s="95"/>
      <c r="L162" s="95"/>
      <c r="M162" s="95"/>
      <c r="N162" s="58"/>
      <c r="O162" s="58"/>
      <c r="P162" s="58"/>
      <c r="Q162" s="58"/>
      <c r="R162" s="58"/>
      <c r="S162" s="59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96"/>
      <c r="AE162" s="96"/>
      <c r="AF162" s="96"/>
      <c r="AG162" s="96"/>
      <c r="AH162" s="96"/>
      <c r="AI162" s="96"/>
      <c r="AJ162" s="97"/>
      <c r="AK162" s="96"/>
      <c r="AL162" s="96"/>
      <c r="AM162" s="96"/>
      <c r="AN162" s="96"/>
      <c r="AO162" s="96"/>
      <c r="AP162" s="96"/>
      <c r="AQ162" s="96"/>
      <c r="AR162" s="96"/>
      <c r="AS162" s="96"/>
      <c r="AT162" s="96"/>
      <c r="AU162" s="96"/>
      <c r="AV162" s="96"/>
      <c r="AW162" s="96"/>
      <c r="AX162" s="98"/>
      <c r="AY162" s="96"/>
    </row>
    <row r="163" spans="1:51" ht="15.75" customHeight="1">
      <c r="A163" s="57"/>
      <c r="B163" s="48"/>
      <c r="C163" s="48"/>
      <c r="D163" s="48"/>
      <c r="E163" s="95"/>
      <c r="F163" s="95"/>
      <c r="G163" s="95"/>
      <c r="H163" s="95"/>
      <c r="I163" s="95"/>
      <c r="J163" s="95"/>
      <c r="K163" s="95"/>
      <c r="L163" s="95"/>
      <c r="M163" s="95"/>
      <c r="N163" s="58"/>
      <c r="O163" s="58"/>
      <c r="P163" s="58"/>
      <c r="Q163" s="58"/>
      <c r="R163" s="58"/>
      <c r="S163" s="59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96"/>
      <c r="AE163" s="96"/>
      <c r="AF163" s="96"/>
      <c r="AG163" s="96"/>
      <c r="AH163" s="96"/>
      <c r="AI163" s="96"/>
      <c r="AJ163" s="97"/>
      <c r="AK163" s="96"/>
      <c r="AL163" s="96"/>
      <c r="AM163" s="96"/>
      <c r="AN163" s="96"/>
      <c r="AO163" s="96"/>
      <c r="AP163" s="96"/>
      <c r="AQ163" s="96"/>
      <c r="AR163" s="96"/>
      <c r="AS163" s="96"/>
      <c r="AT163" s="96"/>
      <c r="AU163" s="96"/>
      <c r="AV163" s="96"/>
      <c r="AW163" s="96"/>
      <c r="AX163" s="98"/>
      <c r="AY163" s="96"/>
    </row>
    <row r="164" spans="1:51" ht="15.75" customHeight="1">
      <c r="A164" s="57"/>
      <c r="B164" s="48"/>
      <c r="C164" s="48"/>
      <c r="D164" s="48"/>
      <c r="E164" s="95"/>
      <c r="F164" s="95"/>
      <c r="G164" s="95"/>
      <c r="H164" s="95"/>
      <c r="I164" s="95"/>
      <c r="J164" s="95"/>
      <c r="K164" s="95"/>
      <c r="L164" s="95"/>
      <c r="M164" s="95"/>
      <c r="N164" s="58"/>
      <c r="O164" s="58"/>
      <c r="P164" s="58"/>
      <c r="Q164" s="58"/>
      <c r="R164" s="58"/>
      <c r="S164" s="59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96"/>
      <c r="AE164" s="96"/>
      <c r="AF164" s="96"/>
      <c r="AG164" s="96"/>
      <c r="AH164" s="96"/>
      <c r="AI164" s="96"/>
      <c r="AJ164" s="97"/>
      <c r="AK164" s="96"/>
      <c r="AL164" s="96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8"/>
      <c r="AY164" s="96"/>
    </row>
    <row r="165" spans="1:51" ht="15.75" customHeight="1">
      <c r="A165" s="57"/>
      <c r="B165" s="48"/>
      <c r="C165" s="48"/>
      <c r="D165" s="48"/>
      <c r="E165" s="95"/>
      <c r="F165" s="95"/>
      <c r="G165" s="95"/>
      <c r="H165" s="95"/>
      <c r="I165" s="95"/>
      <c r="J165" s="95"/>
      <c r="K165" s="95"/>
      <c r="L165" s="95"/>
      <c r="M165" s="95"/>
      <c r="N165" s="58"/>
      <c r="O165" s="58"/>
      <c r="P165" s="58"/>
      <c r="Q165" s="58"/>
      <c r="R165" s="58"/>
      <c r="S165" s="59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96"/>
      <c r="AE165" s="96"/>
      <c r="AF165" s="96"/>
      <c r="AG165" s="96"/>
      <c r="AH165" s="96"/>
      <c r="AI165" s="96"/>
      <c r="AJ165" s="97"/>
      <c r="AK165" s="96"/>
      <c r="AL165" s="96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8"/>
      <c r="AY165" s="96"/>
    </row>
    <row r="166" spans="1:51" ht="15.75" customHeight="1">
      <c r="A166" s="57"/>
      <c r="B166" s="48"/>
      <c r="C166" s="48"/>
      <c r="D166" s="48"/>
      <c r="E166" s="95"/>
      <c r="F166" s="95"/>
      <c r="G166" s="95"/>
      <c r="H166" s="95"/>
      <c r="I166" s="95"/>
      <c r="J166" s="95"/>
      <c r="K166" s="95"/>
      <c r="L166" s="95"/>
      <c r="M166" s="95"/>
      <c r="N166" s="58"/>
      <c r="O166" s="58"/>
      <c r="P166" s="58"/>
      <c r="Q166" s="58"/>
      <c r="R166" s="58"/>
      <c r="S166" s="59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96"/>
      <c r="AE166" s="96"/>
      <c r="AF166" s="96"/>
      <c r="AG166" s="96"/>
      <c r="AH166" s="96"/>
      <c r="AI166" s="96"/>
      <c r="AJ166" s="97"/>
      <c r="AK166" s="96"/>
      <c r="AL166" s="96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8"/>
      <c r="AY166" s="96"/>
    </row>
    <row r="167" spans="1:51" ht="15.75" customHeight="1">
      <c r="A167" s="57"/>
      <c r="B167" s="48"/>
      <c r="C167" s="48"/>
      <c r="D167" s="48"/>
      <c r="E167" s="95"/>
      <c r="F167" s="95"/>
      <c r="G167" s="95"/>
      <c r="H167" s="95"/>
      <c r="I167" s="95"/>
      <c r="J167" s="95"/>
      <c r="K167" s="95"/>
      <c r="L167" s="95"/>
      <c r="M167" s="95"/>
      <c r="N167" s="58"/>
      <c r="O167" s="58"/>
      <c r="P167" s="58"/>
      <c r="Q167" s="58"/>
      <c r="R167" s="58"/>
      <c r="S167" s="59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96"/>
      <c r="AE167" s="96"/>
      <c r="AF167" s="96"/>
      <c r="AG167" s="96"/>
      <c r="AH167" s="96"/>
      <c r="AI167" s="96"/>
      <c r="AJ167" s="97"/>
      <c r="AK167" s="96"/>
      <c r="AL167" s="96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8"/>
      <c r="AY167" s="96"/>
    </row>
    <row r="168" spans="1:51" ht="15.75" customHeight="1">
      <c r="A168" s="57"/>
      <c r="B168" s="48"/>
      <c r="C168" s="48"/>
      <c r="D168" s="48"/>
      <c r="E168" s="95"/>
      <c r="F168" s="95"/>
      <c r="G168" s="95"/>
      <c r="H168" s="95"/>
      <c r="I168" s="95"/>
      <c r="J168" s="95"/>
      <c r="K168" s="95"/>
      <c r="L168" s="95"/>
      <c r="M168" s="95"/>
      <c r="N168" s="58"/>
      <c r="O168" s="58"/>
      <c r="P168" s="58"/>
      <c r="Q168" s="58"/>
      <c r="R168" s="58"/>
      <c r="S168" s="59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96"/>
      <c r="AE168" s="96"/>
      <c r="AF168" s="96"/>
      <c r="AG168" s="96"/>
      <c r="AH168" s="96"/>
      <c r="AI168" s="96"/>
      <c r="AJ168" s="97"/>
      <c r="AK168" s="96"/>
      <c r="AL168" s="96"/>
      <c r="AM168" s="96"/>
      <c r="AN168" s="96"/>
      <c r="AO168" s="96"/>
      <c r="AP168" s="96"/>
      <c r="AQ168" s="96"/>
      <c r="AR168" s="96"/>
      <c r="AS168" s="96"/>
      <c r="AT168" s="96"/>
      <c r="AU168" s="96"/>
      <c r="AV168" s="96"/>
      <c r="AW168" s="96"/>
      <c r="AX168" s="98"/>
      <c r="AY168" s="96"/>
    </row>
    <row r="169" spans="1:51" ht="15.75" customHeight="1">
      <c r="A169" s="57"/>
      <c r="B169" s="48"/>
      <c r="C169" s="48"/>
      <c r="D169" s="48"/>
      <c r="E169" s="95"/>
      <c r="F169" s="95"/>
      <c r="G169" s="95"/>
      <c r="H169" s="95"/>
      <c r="I169" s="95"/>
      <c r="J169" s="95"/>
      <c r="K169" s="95"/>
      <c r="L169" s="95"/>
      <c r="M169" s="95"/>
      <c r="N169" s="58"/>
      <c r="O169" s="58"/>
      <c r="P169" s="58"/>
      <c r="Q169" s="58"/>
      <c r="R169" s="58"/>
      <c r="S169" s="59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96"/>
      <c r="AE169" s="96"/>
      <c r="AF169" s="96"/>
      <c r="AG169" s="96"/>
      <c r="AH169" s="96"/>
      <c r="AI169" s="96"/>
      <c r="AJ169" s="97"/>
      <c r="AK169" s="96"/>
      <c r="AL169" s="96"/>
      <c r="AM169" s="96"/>
      <c r="AN169" s="96"/>
      <c r="AO169" s="96"/>
      <c r="AP169" s="96"/>
      <c r="AQ169" s="96"/>
      <c r="AR169" s="96"/>
      <c r="AS169" s="96"/>
      <c r="AT169" s="96"/>
      <c r="AU169" s="96"/>
      <c r="AV169" s="96"/>
      <c r="AW169" s="96"/>
      <c r="AX169" s="98"/>
      <c r="AY169" s="96"/>
    </row>
    <row r="170" spans="1:51" ht="15.75" customHeight="1">
      <c r="A170" s="57"/>
      <c r="B170" s="48"/>
      <c r="C170" s="48"/>
      <c r="D170" s="48"/>
      <c r="E170" s="95"/>
      <c r="F170" s="95"/>
      <c r="G170" s="95"/>
      <c r="H170" s="95"/>
      <c r="I170" s="95"/>
      <c r="J170" s="95"/>
      <c r="K170" s="95"/>
      <c r="L170" s="95"/>
      <c r="M170" s="95"/>
      <c r="N170" s="58"/>
      <c r="O170" s="58"/>
      <c r="P170" s="58"/>
      <c r="Q170" s="58"/>
      <c r="R170" s="58"/>
      <c r="S170" s="59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96"/>
      <c r="AE170" s="96"/>
      <c r="AF170" s="96"/>
      <c r="AG170" s="96"/>
      <c r="AH170" s="96"/>
      <c r="AI170" s="96"/>
      <c r="AJ170" s="97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8"/>
      <c r="AY170" s="96"/>
    </row>
    <row r="171" spans="1:51" ht="15.75" customHeight="1">
      <c r="A171" s="57"/>
      <c r="B171" s="48"/>
      <c r="C171" s="48"/>
      <c r="D171" s="48"/>
      <c r="E171" s="95"/>
      <c r="F171" s="95"/>
      <c r="G171" s="95"/>
      <c r="H171" s="95"/>
      <c r="I171" s="95"/>
      <c r="J171" s="95"/>
      <c r="K171" s="95"/>
      <c r="L171" s="95"/>
      <c r="M171" s="95"/>
      <c r="N171" s="58"/>
      <c r="O171" s="58"/>
      <c r="P171" s="58"/>
      <c r="Q171" s="58"/>
      <c r="R171" s="58"/>
      <c r="S171" s="59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96"/>
      <c r="AE171" s="96"/>
      <c r="AF171" s="96"/>
      <c r="AG171" s="96"/>
      <c r="AH171" s="96"/>
      <c r="AI171" s="96"/>
      <c r="AJ171" s="97"/>
      <c r="AK171" s="96"/>
      <c r="AL171" s="96"/>
      <c r="AM171" s="96"/>
      <c r="AN171" s="96"/>
      <c r="AO171" s="96"/>
      <c r="AP171" s="96"/>
      <c r="AQ171" s="96"/>
      <c r="AR171" s="96"/>
      <c r="AS171" s="96"/>
      <c r="AT171" s="96"/>
      <c r="AU171" s="96"/>
      <c r="AV171" s="96"/>
      <c r="AW171" s="96"/>
      <c r="AX171" s="98"/>
      <c r="AY171" s="96"/>
    </row>
    <row r="172" spans="1:51" ht="15.75" customHeight="1">
      <c r="A172" s="57"/>
      <c r="B172" s="48"/>
      <c r="C172" s="48"/>
      <c r="D172" s="48"/>
      <c r="E172" s="95"/>
      <c r="F172" s="95"/>
      <c r="G172" s="95"/>
      <c r="H172" s="95"/>
      <c r="I172" s="95"/>
      <c r="J172" s="95"/>
      <c r="K172" s="95"/>
      <c r="L172" s="95"/>
      <c r="M172" s="95"/>
      <c r="N172" s="58"/>
      <c r="O172" s="58"/>
      <c r="P172" s="58"/>
      <c r="Q172" s="58"/>
      <c r="R172" s="58"/>
      <c r="S172" s="59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96"/>
      <c r="AE172" s="96"/>
      <c r="AF172" s="96"/>
      <c r="AG172" s="96"/>
      <c r="AH172" s="96"/>
      <c r="AI172" s="96"/>
      <c r="AJ172" s="97"/>
      <c r="AK172" s="96"/>
      <c r="AL172" s="96"/>
      <c r="AM172" s="96"/>
      <c r="AN172" s="96"/>
      <c r="AO172" s="96"/>
      <c r="AP172" s="96"/>
      <c r="AQ172" s="96"/>
      <c r="AR172" s="96"/>
      <c r="AS172" s="96"/>
      <c r="AT172" s="96"/>
      <c r="AU172" s="96"/>
      <c r="AV172" s="96"/>
      <c r="AW172" s="96"/>
      <c r="AX172" s="98"/>
      <c r="AY172" s="96"/>
    </row>
    <row r="173" spans="1:51" ht="15.75" customHeight="1">
      <c r="A173" s="57"/>
      <c r="B173" s="48"/>
      <c r="C173" s="48"/>
      <c r="D173" s="48"/>
      <c r="E173" s="95"/>
      <c r="F173" s="95"/>
      <c r="G173" s="95"/>
      <c r="H173" s="95"/>
      <c r="I173" s="95"/>
      <c r="J173" s="95"/>
      <c r="K173" s="95"/>
      <c r="L173" s="95"/>
      <c r="M173" s="95"/>
      <c r="N173" s="58"/>
      <c r="O173" s="58"/>
      <c r="P173" s="58"/>
      <c r="Q173" s="58"/>
      <c r="R173" s="58"/>
      <c r="S173" s="59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96"/>
      <c r="AE173" s="96"/>
      <c r="AF173" s="96"/>
      <c r="AG173" s="96"/>
      <c r="AH173" s="96"/>
      <c r="AI173" s="96"/>
      <c r="AJ173" s="97"/>
      <c r="AK173" s="96"/>
      <c r="AL173" s="96"/>
      <c r="AM173" s="96"/>
      <c r="AN173" s="96"/>
      <c r="AO173" s="96"/>
      <c r="AP173" s="96"/>
      <c r="AQ173" s="96"/>
      <c r="AR173" s="96"/>
      <c r="AS173" s="96"/>
      <c r="AT173" s="96"/>
      <c r="AU173" s="96"/>
      <c r="AV173" s="96"/>
      <c r="AW173" s="96"/>
      <c r="AX173" s="98"/>
      <c r="AY173" s="96"/>
    </row>
    <row r="174" spans="1:51" ht="15.75" customHeight="1">
      <c r="A174" s="57"/>
      <c r="B174" s="48"/>
      <c r="C174" s="48"/>
      <c r="D174" s="48"/>
      <c r="E174" s="95"/>
      <c r="F174" s="95"/>
      <c r="G174" s="95"/>
      <c r="H174" s="95"/>
      <c r="I174" s="95"/>
      <c r="J174" s="95"/>
      <c r="K174" s="95"/>
      <c r="L174" s="95"/>
      <c r="M174" s="95"/>
      <c r="N174" s="58"/>
      <c r="O174" s="58"/>
      <c r="P174" s="58"/>
      <c r="Q174" s="58"/>
      <c r="R174" s="58"/>
      <c r="S174" s="59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96"/>
      <c r="AE174" s="96"/>
      <c r="AF174" s="96"/>
      <c r="AG174" s="96"/>
      <c r="AH174" s="96"/>
      <c r="AI174" s="96"/>
      <c r="AJ174" s="97"/>
      <c r="AK174" s="96"/>
      <c r="AL174" s="96"/>
      <c r="AM174" s="96"/>
      <c r="AN174" s="96"/>
      <c r="AO174" s="96"/>
      <c r="AP174" s="96"/>
      <c r="AQ174" s="96"/>
      <c r="AR174" s="96"/>
      <c r="AS174" s="96"/>
      <c r="AT174" s="96"/>
      <c r="AU174" s="96"/>
      <c r="AV174" s="96"/>
      <c r="AW174" s="96"/>
      <c r="AX174" s="98"/>
      <c r="AY174" s="96"/>
    </row>
    <row r="175" spans="1:51" ht="15.75" customHeight="1">
      <c r="A175" s="57"/>
      <c r="B175" s="48"/>
      <c r="C175" s="48"/>
      <c r="D175" s="48"/>
      <c r="E175" s="95"/>
      <c r="F175" s="95"/>
      <c r="G175" s="95"/>
      <c r="H175" s="95"/>
      <c r="I175" s="95"/>
      <c r="J175" s="95"/>
      <c r="K175" s="95"/>
      <c r="L175" s="95"/>
      <c r="M175" s="95"/>
      <c r="N175" s="58"/>
      <c r="O175" s="58"/>
      <c r="P175" s="58"/>
      <c r="Q175" s="58"/>
      <c r="R175" s="58"/>
      <c r="S175" s="59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96"/>
      <c r="AE175" s="96"/>
      <c r="AF175" s="96"/>
      <c r="AG175" s="96"/>
      <c r="AH175" s="96"/>
      <c r="AI175" s="96"/>
      <c r="AJ175" s="97"/>
      <c r="AK175" s="96"/>
      <c r="AL175" s="96"/>
      <c r="AM175" s="96"/>
      <c r="AN175" s="96"/>
      <c r="AO175" s="96"/>
      <c r="AP175" s="96"/>
      <c r="AQ175" s="96"/>
      <c r="AR175" s="96"/>
      <c r="AS175" s="96"/>
      <c r="AT175" s="96"/>
      <c r="AU175" s="96"/>
      <c r="AV175" s="96"/>
      <c r="AW175" s="96"/>
      <c r="AX175" s="98"/>
      <c r="AY175" s="96"/>
    </row>
    <row r="176" spans="1:51" ht="15.75" customHeight="1">
      <c r="A176" s="57"/>
      <c r="B176" s="48"/>
      <c r="C176" s="48"/>
      <c r="D176" s="48"/>
      <c r="E176" s="95"/>
      <c r="F176" s="95"/>
      <c r="G176" s="95"/>
      <c r="H176" s="95"/>
      <c r="I176" s="95"/>
      <c r="J176" s="95"/>
      <c r="K176" s="95"/>
      <c r="L176" s="95"/>
      <c r="M176" s="95"/>
      <c r="N176" s="58"/>
      <c r="O176" s="58"/>
      <c r="P176" s="58"/>
      <c r="Q176" s="58"/>
      <c r="R176" s="58"/>
      <c r="S176" s="59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96"/>
      <c r="AE176" s="96"/>
      <c r="AF176" s="96"/>
      <c r="AG176" s="96"/>
      <c r="AH176" s="96"/>
      <c r="AI176" s="96"/>
      <c r="AJ176" s="97"/>
      <c r="AK176" s="96"/>
      <c r="AL176" s="96"/>
      <c r="AM176" s="96"/>
      <c r="AN176" s="96"/>
      <c r="AO176" s="96"/>
      <c r="AP176" s="96"/>
      <c r="AQ176" s="96"/>
      <c r="AR176" s="96"/>
      <c r="AS176" s="96"/>
      <c r="AT176" s="96"/>
      <c r="AU176" s="96"/>
      <c r="AV176" s="96"/>
      <c r="AW176" s="96"/>
      <c r="AX176" s="98"/>
      <c r="AY176" s="96"/>
    </row>
    <row r="177" spans="1:51" ht="15.75" customHeight="1">
      <c r="A177" s="57"/>
      <c r="B177" s="48"/>
      <c r="C177" s="48"/>
      <c r="D177" s="48"/>
      <c r="E177" s="95"/>
      <c r="F177" s="95"/>
      <c r="G177" s="95"/>
      <c r="H177" s="95"/>
      <c r="I177" s="95"/>
      <c r="J177" s="95"/>
      <c r="K177" s="95"/>
      <c r="L177" s="95"/>
      <c r="M177" s="95"/>
      <c r="N177" s="58"/>
      <c r="O177" s="58"/>
      <c r="P177" s="58"/>
      <c r="Q177" s="58"/>
      <c r="R177" s="58"/>
      <c r="S177" s="59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96"/>
      <c r="AE177" s="96"/>
      <c r="AF177" s="96"/>
      <c r="AG177" s="96"/>
      <c r="AH177" s="96"/>
      <c r="AI177" s="96"/>
      <c r="AJ177" s="97"/>
      <c r="AK177" s="96"/>
      <c r="AL177" s="96"/>
      <c r="AM177" s="96"/>
      <c r="AN177" s="96"/>
      <c r="AO177" s="96"/>
      <c r="AP177" s="96"/>
      <c r="AQ177" s="96"/>
      <c r="AR177" s="96"/>
      <c r="AS177" s="96"/>
      <c r="AT177" s="96"/>
      <c r="AU177" s="96"/>
      <c r="AV177" s="96"/>
      <c r="AW177" s="96"/>
      <c r="AX177" s="98"/>
      <c r="AY177" s="96"/>
    </row>
    <row r="178" spans="1:51" ht="15.75" customHeight="1">
      <c r="A178" s="57"/>
      <c r="B178" s="48"/>
      <c r="C178" s="48"/>
      <c r="D178" s="48"/>
      <c r="E178" s="95"/>
      <c r="F178" s="95"/>
      <c r="G178" s="95"/>
      <c r="H178" s="95"/>
      <c r="I178" s="95"/>
      <c r="J178" s="95"/>
      <c r="K178" s="95"/>
      <c r="L178" s="95"/>
      <c r="M178" s="95"/>
      <c r="N178" s="58"/>
      <c r="O178" s="58"/>
      <c r="P178" s="58"/>
      <c r="Q178" s="58"/>
      <c r="R178" s="58"/>
      <c r="S178" s="59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96"/>
      <c r="AE178" s="96"/>
      <c r="AF178" s="96"/>
      <c r="AG178" s="96"/>
      <c r="AH178" s="96"/>
      <c r="AI178" s="96"/>
      <c r="AJ178" s="97"/>
      <c r="AK178" s="96"/>
      <c r="AL178" s="96"/>
      <c r="AM178" s="96"/>
      <c r="AN178" s="96"/>
      <c r="AO178" s="96"/>
      <c r="AP178" s="96"/>
      <c r="AQ178" s="96"/>
      <c r="AR178" s="96"/>
      <c r="AS178" s="96"/>
      <c r="AT178" s="96"/>
      <c r="AU178" s="96"/>
      <c r="AV178" s="96"/>
      <c r="AW178" s="96"/>
      <c r="AX178" s="98"/>
      <c r="AY178" s="96"/>
    </row>
    <row r="179" spans="1:51" ht="15.75" customHeight="1">
      <c r="A179" s="57"/>
      <c r="B179" s="48"/>
      <c r="C179" s="48"/>
      <c r="D179" s="48"/>
      <c r="E179" s="95"/>
      <c r="F179" s="95"/>
      <c r="G179" s="95"/>
      <c r="H179" s="95"/>
      <c r="I179" s="95"/>
      <c r="J179" s="95"/>
      <c r="K179" s="95"/>
      <c r="L179" s="95"/>
      <c r="M179" s="95"/>
      <c r="N179" s="58"/>
      <c r="O179" s="58"/>
      <c r="P179" s="58"/>
      <c r="Q179" s="58"/>
      <c r="R179" s="58"/>
      <c r="S179" s="59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96"/>
      <c r="AE179" s="96"/>
      <c r="AF179" s="96"/>
      <c r="AG179" s="96"/>
      <c r="AH179" s="96"/>
      <c r="AI179" s="96"/>
      <c r="AJ179" s="97"/>
      <c r="AK179" s="96"/>
      <c r="AL179" s="96"/>
      <c r="AM179" s="96"/>
      <c r="AN179" s="96"/>
      <c r="AO179" s="96"/>
      <c r="AP179" s="96"/>
      <c r="AQ179" s="96"/>
      <c r="AR179" s="96"/>
      <c r="AS179" s="96"/>
      <c r="AT179" s="96"/>
      <c r="AU179" s="96"/>
      <c r="AV179" s="96"/>
      <c r="AW179" s="96"/>
      <c r="AX179" s="98"/>
      <c r="AY179" s="96"/>
    </row>
    <row r="180" spans="1:51" ht="15.75" customHeight="1">
      <c r="A180" s="57"/>
      <c r="B180" s="48"/>
      <c r="C180" s="48"/>
      <c r="D180" s="48"/>
      <c r="E180" s="95"/>
      <c r="F180" s="95"/>
      <c r="G180" s="95"/>
      <c r="H180" s="95"/>
      <c r="I180" s="95"/>
      <c r="J180" s="95"/>
      <c r="K180" s="95"/>
      <c r="L180" s="95"/>
      <c r="M180" s="95"/>
      <c r="N180" s="58"/>
      <c r="O180" s="58"/>
      <c r="P180" s="58"/>
      <c r="Q180" s="58"/>
      <c r="R180" s="58"/>
      <c r="S180" s="59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96"/>
      <c r="AE180" s="96"/>
      <c r="AF180" s="96"/>
      <c r="AG180" s="96"/>
      <c r="AH180" s="96"/>
      <c r="AI180" s="96"/>
      <c r="AJ180" s="97"/>
      <c r="AK180" s="96"/>
      <c r="AL180" s="96"/>
      <c r="AM180" s="96"/>
      <c r="AN180" s="96"/>
      <c r="AO180" s="96"/>
      <c r="AP180" s="96"/>
      <c r="AQ180" s="96"/>
      <c r="AR180" s="96"/>
      <c r="AS180" s="96"/>
      <c r="AT180" s="96"/>
      <c r="AU180" s="96"/>
      <c r="AV180" s="96"/>
      <c r="AW180" s="96"/>
      <c r="AX180" s="98"/>
      <c r="AY180" s="96"/>
    </row>
    <row r="181" spans="1:51" ht="15.75" customHeight="1">
      <c r="A181" s="57"/>
      <c r="B181" s="48"/>
      <c r="C181" s="48"/>
      <c r="D181" s="48"/>
      <c r="E181" s="95"/>
      <c r="F181" s="95"/>
      <c r="G181" s="95"/>
      <c r="H181" s="95"/>
      <c r="I181" s="95"/>
      <c r="J181" s="95"/>
      <c r="K181" s="95"/>
      <c r="L181" s="95"/>
      <c r="M181" s="95"/>
      <c r="N181" s="58"/>
      <c r="O181" s="58"/>
      <c r="P181" s="58"/>
      <c r="Q181" s="58"/>
      <c r="R181" s="58"/>
      <c r="S181" s="59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96"/>
      <c r="AE181" s="96"/>
      <c r="AF181" s="96"/>
      <c r="AG181" s="96"/>
      <c r="AH181" s="96"/>
      <c r="AI181" s="96"/>
      <c r="AJ181" s="97"/>
      <c r="AK181" s="96"/>
      <c r="AL181" s="96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8"/>
      <c r="AY181" s="96"/>
    </row>
    <row r="182" spans="1:51" ht="15.75" customHeight="1">
      <c r="A182" s="57"/>
      <c r="B182" s="48"/>
      <c r="C182" s="48"/>
      <c r="D182" s="48"/>
      <c r="E182" s="95"/>
      <c r="F182" s="95"/>
      <c r="G182" s="95"/>
      <c r="H182" s="95"/>
      <c r="I182" s="95"/>
      <c r="J182" s="95"/>
      <c r="K182" s="95"/>
      <c r="L182" s="95"/>
      <c r="M182" s="95"/>
      <c r="N182" s="58"/>
      <c r="O182" s="58"/>
      <c r="P182" s="58"/>
      <c r="Q182" s="58"/>
      <c r="R182" s="58"/>
      <c r="S182" s="59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96"/>
      <c r="AE182" s="96"/>
      <c r="AF182" s="96"/>
      <c r="AG182" s="96"/>
      <c r="AH182" s="96"/>
      <c r="AI182" s="96"/>
      <c r="AJ182" s="97"/>
      <c r="AK182" s="96"/>
      <c r="AL182" s="96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8"/>
      <c r="AY182" s="96"/>
    </row>
    <row r="183" spans="1:51" ht="15.75" customHeight="1">
      <c r="A183" s="57"/>
      <c r="B183" s="48"/>
      <c r="C183" s="48"/>
      <c r="D183" s="48"/>
      <c r="E183" s="95"/>
      <c r="F183" s="95"/>
      <c r="G183" s="95"/>
      <c r="H183" s="95"/>
      <c r="I183" s="95"/>
      <c r="J183" s="95"/>
      <c r="K183" s="95"/>
      <c r="L183" s="95"/>
      <c r="M183" s="95"/>
      <c r="N183" s="58"/>
      <c r="O183" s="58"/>
      <c r="P183" s="58"/>
      <c r="Q183" s="58"/>
      <c r="R183" s="58"/>
      <c r="S183" s="59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96"/>
      <c r="AE183" s="96"/>
      <c r="AF183" s="96"/>
      <c r="AG183" s="96"/>
      <c r="AH183" s="96"/>
      <c r="AI183" s="96"/>
      <c r="AJ183" s="97"/>
      <c r="AK183" s="96"/>
      <c r="AL183" s="96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8"/>
      <c r="AY183" s="96"/>
    </row>
    <row r="184" spans="1:51" ht="15.75" customHeight="1">
      <c r="A184" s="57"/>
      <c r="B184" s="48"/>
      <c r="C184" s="48"/>
      <c r="D184" s="48"/>
      <c r="E184" s="95"/>
      <c r="F184" s="95"/>
      <c r="G184" s="95"/>
      <c r="H184" s="95"/>
      <c r="I184" s="95"/>
      <c r="J184" s="95"/>
      <c r="K184" s="95"/>
      <c r="L184" s="95"/>
      <c r="M184" s="95"/>
      <c r="N184" s="58"/>
      <c r="O184" s="58"/>
      <c r="P184" s="58"/>
      <c r="Q184" s="58"/>
      <c r="R184" s="58"/>
      <c r="S184" s="59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96"/>
      <c r="AE184" s="96"/>
      <c r="AF184" s="96"/>
      <c r="AG184" s="96"/>
      <c r="AH184" s="96"/>
      <c r="AI184" s="96"/>
      <c r="AJ184" s="97"/>
      <c r="AK184" s="96"/>
      <c r="AL184" s="96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8"/>
      <c r="AY184" s="96"/>
    </row>
    <row r="185" spans="1:51" ht="15.75" customHeight="1">
      <c r="A185" s="57"/>
      <c r="B185" s="48"/>
      <c r="C185" s="48"/>
      <c r="D185" s="48"/>
      <c r="E185" s="95"/>
      <c r="F185" s="95"/>
      <c r="G185" s="95"/>
      <c r="H185" s="95"/>
      <c r="I185" s="95"/>
      <c r="J185" s="95"/>
      <c r="K185" s="95"/>
      <c r="L185" s="95"/>
      <c r="M185" s="95"/>
      <c r="N185" s="58"/>
      <c r="O185" s="58"/>
      <c r="P185" s="58"/>
      <c r="Q185" s="58"/>
      <c r="R185" s="58"/>
      <c r="S185" s="59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96"/>
      <c r="AE185" s="96"/>
      <c r="AF185" s="96"/>
      <c r="AG185" s="96"/>
      <c r="AH185" s="96"/>
      <c r="AI185" s="96"/>
      <c r="AJ185" s="97"/>
      <c r="AK185" s="96"/>
      <c r="AL185" s="96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8"/>
      <c r="AY185" s="96"/>
    </row>
    <row r="186" spans="1:51" ht="15.75" customHeight="1">
      <c r="A186" s="57"/>
      <c r="B186" s="48"/>
      <c r="C186" s="48"/>
      <c r="D186" s="48"/>
      <c r="E186" s="95"/>
      <c r="F186" s="95"/>
      <c r="G186" s="95"/>
      <c r="H186" s="95"/>
      <c r="I186" s="95"/>
      <c r="J186" s="95"/>
      <c r="K186" s="95"/>
      <c r="L186" s="95"/>
      <c r="M186" s="95"/>
      <c r="N186" s="58"/>
      <c r="O186" s="58"/>
      <c r="P186" s="58"/>
      <c r="Q186" s="58"/>
      <c r="R186" s="58"/>
      <c r="S186" s="59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96"/>
      <c r="AE186" s="96"/>
      <c r="AF186" s="96"/>
      <c r="AG186" s="96"/>
      <c r="AH186" s="96"/>
      <c r="AI186" s="96"/>
      <c r="AJ186" s="97"/>
      <c r="AK186" s="96"/>
      <c r="AL186" s="96"/>
      <c r="AM186" s="96"/>
      <c r="AN186" s="96"/>
      <c r="AO186" s="96"/>
      <c r="AP186" s="96"/>
      <c r="AQ186" s="96"/>
      <c r="AR186" s="96"/>
      <c r="AS186" s="96"/>
      <c r="AT186" s="96"/>
      <c r="AU186" s="96"/>
      <c r="AV186" s="96"/>
      <c r="AW186" s="96"/>
      <c r="AX186" s="98"/>
      <c r="AY186" s="96"/>
    </row>
    <row r="187" spans="1:51" ht="15.75" customHeight="1">
      <c r="A187" s="57"/>
      <c r="B187" s="48"/>
      <c r="C187" s="48"/>
      <c r="D187" s="48"/>
      <c r="E187" s="95"/>
      <c r="F187" s="95"/>
      <c r="G187" s="95"/>
      <c r="H187" s="95"/>
      <c r="I187" s="95"/>
      <c r="J187" s="95"/>
      <c r="K187" s="95"/>
      <c r="L187" s="95"/>
      <c r="M187" s="95"/>
      <c r="N187" s="58"/>
      <c r="O187" s="58"/>
      <c r="P187" s="58"/>
      <c r="Q187" s="58"/>
      <c r="R187" s="58"/>
      <c r="S187" s="59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96"/>
      <c r="AE187" s="96"/>
      <c r="AF187" s="96"/>
      <c r="AG187" s="96"/>
      <c r="AH187" s="96"/>
      <c r="AI187" s="96"/>
      <c r="AJ187" s="97"/>
      <c r="AK187" s="96"/>
      <c r="AL187" s="96"/>
      <c r="AM187" s="96"/>
      <c r="AN187" s="96"/>
      <c r="AO187" s="96"/>
      <c r="AP187" s="96"/>
      <c r="AQ187" s="96"/>
      <c r="AR187" s="96"/>
      <c r="AS187" s="96"/>
      <c r="AT187" s="96"/>
      <c r="AU187" s="96"/>
      <c r="AV187" s="96"/>
      <c r="AW187" s="96"/>
      <c r="AX187" s="98"/>
      <c r="AY187" s="96"/>
    </row>
    <row r="188" spans="1:51" ht="15.75" customHeight="1">
      <c r="A188" s="57"/>
      <c r="B188" s="48"/>
      <c r="C188" s="48"/>
      <c r="D188" s="48"/>
      <c r="E188" s="95"/>
      <c r="F188" s="95"/>
      <c r="G188" s="95"/>
      <c r="H188" s="95"/>
      <c r="I188" s="95"/>
      <c r="J188" s="95"/>
      <c r="K188" s="95"/>
      <c r="L188" s="95"/>
      <c r="M188" s="95"/>
      <c r="N188" s="58"/>
      <c r="O188" s="58"/>
      <c r="P188" s="58"/>
      <c r="Q188" s="58"/>
      <c r="R188" s="58"/>
      <c r="S188" s="59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96"/>
      <c r="AE188" s="96"/>
      <c r="AF188" s="96"/>
      <c r="AG188" s="96"/>
      <c r="AH188" s="96"/>
      <c r="AI188" s="96"/>
      <c r="AJ188" s="97"/>
      <c r="AK188" s="96"/>
      <c r="AL188" s="96"/>
      <c r="AM188" s="96"/>
      <c r="AN188" s="96"/>
      <c r="AO188" s="96"/>
      <c r="AP188" s="96"/>
      <c r="AQ188" s="96"/>
      <c r="AR188" s="96"/>
      <c r="AS188" s="96"/>
      <c r="AT188" s="96"/>
      <c r="AU188" s="96"/>
      <c r="AV188" s="96"/>
      <c r="AW188" s="96"/>
      <c r="AX188" s="98"/>
      <c r="AY188" s="96"/>
    </row>
    <row r="189" spans="1:51" ht="15.75" customHeight="1">
      <c r="A189" s="57"/>
      <c r="B189" s="48"/>
      <c r="C189" s="48"/>
      <c r="D189" s="48"/>
      <c r="E189" s="95"/>
      <c r="F189" s="95"/>
      <c r="G189" s="95"/>
      <c r="H189" s="95"/>
      <c r="I189" s="95"/>
      <c r="J189" s="95"/>
      <c r="K189" s="95"/>
      <c r="L189" s="95"/>
      <c r="M189" s="95"/>
      <c r="N189" s="58"/>
      <c r="O189" s="58"/>
      <c r="P189" s="58"/>
      <c r="Q189" s="58"/>
      <c r="R189" s="58"/>
      <c r="S189" s="59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96"/>
      <c r="AE189" s="96"/>
      <c r="AF189" s="96"/>
      <c r="AG189" s="96"/>
      <c r="AH189" s="96"/>
      <c r="AI189" s="96"/>
      <c r="AJ189" s="97"/>
      <c r="AK189" s="96"/>
      <c r="AL189" s="96"/>
      <c r="AM189" s="96"/>
      <c r="AN189" s="96"/>
      <c r="AO189" s="96"/>
      <c r="AP189" s="96"/>
      <c r="AQ189" s="96"/>
      <c r="AR189" s="96"/>
      <c r="AS189" s="96"/>
      <c r="AT189" s="96"/>
      <c r="AU189" s="96"/>
      <c r="AV189" s="96"/>
      <c r="AW189" s="96"/>
      <c r="AX189" s="98"/>
      <c r="AY189" s="96"/>
    </row>
    <row r="190" spans="1:51" ht="15.75" customHeight="1">
      <c r="A190" s="57"/>
      <c r="B190" s="48"/>
      <c r="C190" s="48"/>
      <c r="D190" s="48"/>
      <c r="E190" s="95"/>
      <c r="F190" s="95"/>
      <c r="G190" s="95"/>
      <c r="H190" s="95"/>
      <c r="I190" s="95"/>
      <c r="J190" s="95"/>
      <c r="K190" s="95"/>
      <c r="L190" s="95"/>
      <c r="M190" s="95"/>
      <c r="N190" s="58"/>
      <c r="O190" s="58"/>
      <c r="P190" s="58"/>
      <c r="Q190" s="58"/>
      <c r="R190" s="58"/>
      <c r="S190" s="59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96"/>
      <c r="AE190" s="96"/>
      <c r="AF190" s="96"/>
      <c r="AG190" s="96"/>
      <c r="AH190" s="96"/>
      <c r="AI190" s="96"/>
      <c r="AJ190" s="97"/>
      <c r="AK190" s="96"/>
      <c r="AL190" s="96"/>
      <c r="AM190" s="96"/>
      <c r="AN190" s="96"/>
      <c r="AO190" s="96"/>
      <c r="AP190" s="96"/>
      <c r="AQ190" s="96"/>
      <c r="AR190" s="96"/>
      <c r="AS190" s="96"/>
      <c r="AT190" s="96"/>
      <c r="AU190" s="96"/>
      <c r="AV190" s="96"/>
      <c r="AW190" s="96"/>
      <c r="AX190" s="98"/>
      <c r="AY190" s="96"/>
    </row>
    <row r="191" spans="1:51" ht="15.75" customHeight="1">
      <c r="A191" s="57"/>
      <c r="B191" s="48"/>
      <c r="C191" s="48"/>
      <c r="D191" s="48"/>
      <c r="E191" s="95"/>
      <c r="F191" s="95"/>
      <c r="G191" s="95"/>
      <c r="H191" s="95"/>
      <c r="I191" s="95"/>
      <c r="J191" s="95"/>
      <c r="K191" s="95"/>
      <c r="L191" s="95"/>
      <c r="M191" s="95"/>
      <c r="N191" s="58"/>
      <c r="O191" s="58"/>
      <c r="P191" s="58"/>
      <c r="Q191" s="58"/>
      <c r="R191" s="58"/>
      <c r="S191" s="59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96"/>
      <c r="AE191" s="96"/>
      <c r="AF191" s="96"/>
      <c r="AG191" s="96"/>
      <c r="AH191" s="96"/>
      <c r="AI191" s="96"/>
      <c r="AJ191" s="97"/>
      <c r="AK191" s="96"/>
      <c r="AL191" s="96"/>
      <c r="AM191" s="96"/>
      <c r="AN191" s="96"/>
      <c r="AO191" s="96"/>
      <c r="AP191" s="96"/>
      <c r="AQ191" s="96"/>
      <c r="AR191" s="96"/>
      <c r="AS191" s="96"/>
      <c r="AT191" s="96"/>
      <c r="AU191" s="96"/>
      <c r="AV191" s="96"/>
      <c r="AW191" s="96"/>
      <c r="AX191" s="98"/>
      <c r="AY191" s="96"/>
    </row>
    <row r="192" spans="1:51" ht="15.75" customHeight="1">
      <c r="A192" s="57"/>
      <c r="B192" s="48"/>
      <c r="C192" s="48"/>
      <c r="D192" s="48"/>
      <c r="E192" s="95"/>
      <c r="F192" s="95"/>
      <c r="G192" s="95"/>
      <c r="H192" s="95"/>
      <c r="I192" s="95"/>
      <c r="J192" s="95"/>
      <c r="K192" s="95"/>
      <c r="L192" s="95"/>
      <c r="M192" s="95"/>
      <c r="N192" s="58"/>
      <c r="O192" s="58"/>
      <c r="P192" s="58"/>
      <c r="Q192" s="58"/>
      <c r="R192" s="58"/>
      <c r="S192" s="59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96"/>
      <c r="AE192" s="96"/>
      <c r="AF192" s="96"/>
      <c r="AG192" s="96"/>
      <c r="AH192" s="96"/>
      <c r="AI192" s="96"/>
      <c r="AJ192" s="97"/>
      <c r="AK192" s="96"/>
      <c r="AL192" s="96"/>
      <c r="AM192" s="96"/>
      <c r="AN192" s="96"/>
      <c r="AO192" s="96"/>
      <c r="AP192" s="96"/>
      <c r="AQ192" s="96"/>
      <c r="AR192" s="96"/>
      <c r="AS192" s="96"/>
      <c r="AT192" s="96"/>
      <c r="AU192" s="96"/>
      <c r="AV192" s="96"/>
      <c r="AW192" s="96"/>
      <c r="AX192" s="98"/>
      <c r="AY192" s="96"/>
    </row>
    <row r="193" spans="1:51" ht="15.75" customHeight="1">
      <c r="A193" s="57"/>
      <c r="B193" s="48"/>
      <c r="C193" s="48"/>
      <c r="D193" s="48"/>
      <c r="E193" s="95"/>
      <c r="F193" s="95"/>
      <c r="G193" s="95"/>
      <c r="H193" s="95"/>
      <c r="I193" s="95"/>
      <c r="J193" s="95"/>
      <c r="K193" s="95"/>
      <c r="L193" s="95"/>
      <c r="M193" s="95"/>
      <c r="N193" s="58"/>
      <c r="O193" s="58"/>
      <c r="P193" s="58"/>
      <c r="Q193" s="58"/>
      <c r="R193" s="58"/>
      <c r="S193" s="59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96"/>
      <c r="AE193" s="96"/>
      <c r="AF193" s="96"/>
      <c r="AG193" s="96"/>
      <c r="AH193" s="96"/>
      <c r="AI193" s="96"/>
      <c r="AJ193" s="97"/>
      <c r="AK193" s="96"/>
      <c r="AL193" s="96"/>
      <c r="AM193" s="96"/>
      <c r="AN193" s="96"/>
      <c r="AO193" s="96"/>
      <c r="AP193" s="96"/>
      <c r="AQ193" s="96"/>
      <c r="AR193" s="96"/>
      <c r="AS193" s="96"/>
      <c r="AT193" s="96"/>
      <c r="AU193" s="96"/>
      <c r="AV193" s="96"/>
      <c r="AW193" s="96"/>
      <c r="AX193" s="98"/>
      <c r="AY193" s="96"/>
    </row>
    <row r="194" spans="1:51" ht="15.75" customHeight="1">
      <c r="A194" s="57"/>
      <c r="B194" s="48"/>
      <c r="C194" s="48"/>
      <c r="D194" s="48"/>
      <c r="E194" s="95"/>
      <c r="F194" s="95"/>
      <c r="G194" s="95"/>
      <c r="H194" s="95"/>
      <c r="I194" s="95"/>
      <c r="J194" s="95"/>
      <c r="K194" s="95"/>
      <c r="L194" s="95"/>
      <c r="M194" s="95"/>
      <c r="N194" s="58"/>
      <c r="O194" s="58"/>
      <c r="P194" s="58"/>
      <c r="Q194" s="58"/>
      <c r="R194" s="58"/>
      <c r="S194" s="59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96"/>
      <c r="AE194" s="96"/>
      <c r="AF194" s="96"/>
      <c r="AG194" s="96"/>
      <c r="AH194" s="96"/>
      <c r="AI194" s="96"/>
      <c r="AJ194" s="97"/>
      <c r="AK194" s="96"/>
      <c r="AL194" s="96"/>
      <c r="AM194" s="96"/>
      <c r="AN194" s="96"/>
      <c r="AO194" s="96"/>
      <c r="AP194" s="96"/>
      <c r="AQ194" s="96"/>
      <c r="AR194" s="96"/>
      <c r="AS194" s="96"/>
      <c r="AT194" s="96"/>
      <c r="AU194" s="96"/>
      <c r="AV194" s="96"/>
      <c r="AW194" s="96"/>
      <c r="AX194" s="98"/>
      <c r="AY194" s="96"/>
    </row>
    <row r="195" spans="1:51" ht="15.75" customHeight="1">
      <c r="A195" s="57"/>
      <c r="B195" s="48"/>
      <c r="C195" s="48"/>
      <c r="D195" s="48"/>
      <c r="E195" s="95"/>
      <c r="F195" s="95"/>
      <c r="G195" s="95"/>
      <c r="H195" s="95"/>
      <c r="I195" s="95"/>
      <c r="J195" s="95"/>
      <c r="K195" s="95"/>
      <c r="L195" s="95"/>
      <c r="M195" s="95"/>
      <c r="N195" s="58"/>
      <c r="O195" s="58"/>
      <c r="P195" s="58"/>
      <c r="Q195" s="58"/>
      <c r="R195" s="58"/>
      <c r="S195" s="59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96"/>
      <c r="AE195" s="96"/>
      <c r="AF195" s="96"/>
      <c r="AG195" s="96"/>
      <c r="AH195" s="96"/>
      <c r="AI195" s="96"/>
      <c r="AJ195" s="97"/>
      <c r="AK195" s="96"/>
      <c r="AL195" s="96"/>
      <c r="AM195" s="96"/>
      <c r="AN195" s="96"/>
      <c r="AO195" s="96"/>
      <c r="AP195" s="96"/>
      <c r="AQ195" s="96"/>
      <c r="AR195" s="96"/>
      <c r="AS195" s="96"/>
      <c r="AT195" s="96"/>
      <c r="AU195" s="96"/>
      <c r="AV195" s="96"/>
      <c r="AW195" s="96"/>
      <c r="AX195" s="98"/>
      <c r="AY195" s="96"/>
    </row>
    <row r="196" spans="1:51" ht="15.75" customHeight="1">
      <c r="A196" s="57"/>
      <c r="B196" s="48"/>
      <c r="C196" s="48"/>
      <c r="D196" s="48"/>
      <c r="E196" s="95"/>
      <c r="F196" s="95"/>
      <c r="G196" s="95"/>
      <c r="H196" s="95"/>
      <c r="I196" s="95"/>
      <c r="J196" s="95"/>
      <c r="K196" s="95"/>
      <c r="L196" s="95"/>
      <c r="M196" s="95"/>
      <c r="N196" s="58"/>
      <c r="O196" s="58"/>
      <c r="P196" s="58"/>
      <c r="Q196" s="58"/>
      <c r="R196" s="58"/>
      <c r="S196" s="59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96"/>
      <c r="AE196" s="96"/>
      <c r="AF196" s="96"/>
      <c r="AG196" s="96"/>
      <c r="AH196" s="96"/>
      <c r="AI196" s="96"/>
      <c r="AJ196" s="97"/>
      <c r="AK196" s="96"/>
      <c r="AL196" s="96"/>
      <c r="AM196" s="96"/>
      <c r="AN196" s="96"/>
      <c r="AO196" s="96"/>
      <c r="AP196" s="96"/>
      <c r="AQ196" s="96"/>
      <c r="AR196" s="96"/>
      <c r="AS196" s="96"/>
      <c r="AT196" s="96"/>
      <c r="AU196" s="96"/>
      <c r="AV196" s="96"/>
      <c r="AW196" s="96"/>
      <c r="AX196" s="98"/>
      <c r="AY196" s="96"/>
    </row>
    <row r="197" spans="1:51" ht="15.75" customHeight="1">
      <c r="A197" s="57"/>
      <c r="B197" s="48"/>
      <c r="C197" s="48"/>
      <c r="D197" s="48"/>
      <c r="E197" s="95"/>
      <c r="F197" s="95"/>
      <c r="G197" s="95"/>
      <c r="H197" s="95"/>
      <c r="I197" s="95"/>
      <c r="J197" s="95"/>
      <c r="K197" s="95"/>
      <c r="L197" s="95"/>
      <c r="M197" s="95"/>
      <c r="N197" s="58"/>
      <c r="O197" s="58"/>
      <c r="P197" s="58"/>
      <c r="Q197" s="58"/>
      <c r="R197" s="58"/>
      <c r="S197" s="59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96"/>
      <c r="AE197" s="96"/>
      <c r="AF197" s="96"/>
      <c r="AG197" s="96"/>
      <c r="AH197" s="96"/>
      <c r="AI197" s="96"/>
      <c r="AJ197" s="97"/>
      <c r="AK197" s="96"/>
      <c r="AL197" s="96"/>
      <c r="AM197" s="96"/>
      <c r="AN197" s="96"/>
      <c r="AO197" s="96"/>
      <c r="AP197" s="96"/>
      <c r="AQ197" s="96"/>
      <c r="AR197" s="96"/>
      <c r="AS197" s="96"/>
      <c r="AT197" s="96"/>
      <c r="AU197" s="96"/>
      <c r="AV197" s="96"/>
      <c r="AW197" s="96"/>
      <c r="AX197" s="98"/>
      <c r="AY197" s="96"/>
    </row>
    <row r="198" spans="1:51" ht="15.75" customHeight="1">
      <c r="A198" s="57"/>
      <c r="B198" s="48"/>
      <c r="C198" s="48"/>
      <c r="D198" s="48"/>
      <c r="E198" s="95"/>
      <c r="F198" s="95"/>
      <c r="G198" s="95"/>
      <c r="H198" s="95"/>
      <c r="I198" s="95"/>
      <c r="J198" s="95"/>
      <c r="K198" s="95"/>
      <c r="L198" s="95"/>
      <c r="M198" s="95"/>
      <c r="N198" s="58"/>
      <c r="O198" s="58"/>
      <c r="P198" s="58"/>
      <c r="Q198" s="58"/>
      <c r="R198" s="58"/>
      <c r="S198" s="59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96"/>
      <c r="AE198" s="96"/>
      <c r="AF198" s="96"/>
      <c r="AG198" s="96"/>
      <c r="AH198" s="96"/>
      <c r="AI198" s="96"/>
      <c r="AJ198" s="97"/>
      <c r="AK198" s="96"/>
      <c r="AL198" s="96"/>
      <c r="AM198" s="96"/>
      <c r="AN198" s="96"/>
      <c r="AO198" s="96"/>
      <c r="AP198" s="96"/>
      <c r="AQ198" s="96"/>
      <c r="AR198" s="96"/>
      <c r="AS198" s="96"/>
      <c r="AT198" s="96"/>
      <c r="AU198" s="96"/>
      <c r="AV198" s="96"/>
      <c r="AW198" s="96"/>
      <c r="AX198" s="98"/>
      <c r="AY198" s="96"/>
    </row>
    <row r="199" spans="1:51" ht="15.75" customHeight="1">
      <c r="A199" s="57"/>
      <c r="B199" s="48"/>
      <c r="C199" s="48"/>
      <c r="D199" s="48"/>
      <c r="E199" s="95"/>
      <c r="F199" s="95"/>
      <c r="G199" s="95"/>
      <c r="H199" s="95"/>
      <c r="I199" s="95"/>
      <c r="J199" s="95"/>
      <c r="K199" s="95"/>
      <c r="L199" s="95"/>
      <c r="M199" s="95"/>
      <c r="N199" s="58"/>
      <c r="O199" s="58"/>
      <c r="P199" s="58"/>
      <c r="Q199" s="58"/>
      <c r="R199" s="58"/>
      <c r="S199" s="59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96"/>
      <c r="AE199" s="96"/>
      <c r="AF199" s="96"/>
      <c r="AG199" s="96"/>
      <c r="AH199" s="96"/>
      <c r="AI199" s="96"/>
      <c r="AJ199" s="97"/>
      <c r="AK199" s="96"/>
      <c r="AL199" s="96"/>
      <c r="AM199" s="96"/>
      <c r="AN199" s="96"/>
      <c r="AO199" s="96"/>
      <c r="AP199" s="96"/>
      <c r="AQ199" s="96"/>
      <c r="AR199" s="96"/>
      <c r="AS199" s="96"/>
      <c r="AT199" s="96"/>
      <c r="AU199" s="96"/>
      <c r="AV199" s="96"/>
      <c r="AW199" s="96"/>
      <c r="AX199" s="98"/>
      <c r="AY199" s="96"/>
    </row>
    <row r="200" spans="1:51" ht="15.75" customHeight="1">
      <c r="A200" s="57"/>
      <c r="B200" s="48"/>
      <c r="C200" s="48"/>
      <c r="D200" s="48"/>
      <c r="E200" s="95"/>
      <c r="F200" s="95"/>
      <c r="G200" s="95"/>
      <c r="H200" s="95"/>
      <c r="I200" s="95"/>
      <c r="J200" s="95"/>
      <c r="K200" s="95"/>
      <c r="L200" s="95"/>
      <c r="M200" s="95"/>
      <c r="N200" s="58"/>
      <c r="O200" s="58"/>
      <c r="P200" s="58"/>
      <c r="Q200" s="58"/>
      <c r="R200" s="58"/>
      <c r="S200" s="59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96"/>
      <c r="AE200" s="96"/>
      <c r="AF200" s="96"/>
      <c r="AG200" s="96"/>
      <c r="AH200" s="96"/>
      <c r="AI200" s="96"/>
      <c r="AJ200" s="97"/>
      <c r="AK200" s="96"/>
      <c r="AL200" s="96"/>
      <c r="AM200" s="96"/>
      <c r="AN200" s="96"/>
      <c r="AO200" s="96"/>
      <c r="AP200" s="96"/>
      <c r="AQ200" s="96"/>
      <c r="AR200" s="96"/>
      <c r="AS200" s="96"/>
      <c r="AT200" s="96"/>
      <c r="AU200" s="96"/>
      <c r="AV200" s="96"/>
      <c r="AW200" s="96"/>
      <c r="AX200" s="98"/>
      <c r="AY200" s="96"/>
    </row>
    <row r="201" spans="1:51" ht="15.75" customHeight="1">
      <c r="A201" s="57"/>
      <c r="B201" s="48"/>
      <c r="C201" s="48"/>
      <c r="D201" s="48"/>
      <c r="E201" s="95"/>
      <c r="F201" s="95"/>
      <c r="G201" s="95"/>
      <c r="H201" s="95"/>
      <c r="I201" s="95"/>
      <c r="J201" s="95"/>
      <c r="K201" s="95"/>
      <c r="L201" s="95"/>
      <c r="M201" s="95"/>
      <c r="N201" s="58"/>
      <c r="O201" s="58"/>
      <c r="P201" s="58"/>
      <c r="Q201" s="58"/>
      <c r="R201" s="58"/>
      <c r="S201" s="59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96"/>
      <c r="AE201" s="96"/>
      <c r="AF201" s="96"/>
      <c r="AG201" s="96"/>
      <c r="AH201" s="96"/>
      <c r="AI201" s="96"/>
      <c r="AJ201" s="97"/>
      <c r="AK201" s="96"/>
      <c r="AL201" s="96"/>
      <c r="AM201" s="96"/>
      <c r="AN201" s="96"/>
      <c r="AO201" s="96"/>
      <c r="AP201" s="96"/>
      <c r="AQ201" s="96"/>
      <c r="AR201" s="96"/>
      <c r="AS201" s="96"/>
      <c r="AT201" s="96"/>
      <c r="AU201" s="96"/>
      <c r="AV201" s="96"/>
      <c r="AW201" s="96"/>
      <c r="AX201" s="98"/>
      <c r="AY201" s="96"/>
    </row>
    <row r="202" spans="1:51" ht="15.75" customHeight="1">
      <c r="A202" s="57"/>
      <c r="B202" s="48"/>
      <c r="C202" s="48"/>
      <c r="D202" s="48"/>
      <c r="E202" s="95"/>
      <c r="F202" s="95"/>
      <c r="G202" s="95"/>
      <c r="H202" s="95"/>
      <c r="I202" s="95"/>
      <c r="J202" s="95"/>
      <c r="K202" s="95"/>
      <c r="L202" s="95"/>
      <c r="M202" s="95"/>
      <c r="N202" s="58"/>
      <c r="O202" s="58"/>
      <c r="P202" s="58"/>
      <c r="Q202" s="58"/>
      <c r="R202" s="58"/>
      <c r="S202" s="59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96"/>
      <c r="AE202" s="96"/>
      <c r="AF202" s="96"/>
      <c r="AG202" s="96"/>
      <c r="AH202" s="96"/>
      <c r="AI202" s="96"/>
      <c r="AJ202" s="97"/>
      <c r="AK202" s="96"/>
      <c r="AL202" s="96"/>
      <c r="AM202" s="96"/>
      <c r="AN202" s="96"/>
      <c r="AO202" s="96"/>
      <c r="AP202" s="96"/>
      <c r="AQ202" s="96"/>
      <c r="AR202" s="96"/>
      <c r="AS202" s="96"/>
      <c r="AT202" s="96"/>
      <c r="AU202" s="96"/>
      <c r="AV202" s="96"/>
      <c r="AW202" s="96"/>
      <c r="AX202" s="98"/>
      <c r="AY202" s="96"/>
    </row>
    <row r="203" spans="1:51" ht="15.75" customHeight="1">
      <c r="A203" s="57"/>
      <c r="B203" s="48"/>
      <c r="C203" s="48"/>
      <c r="D203" s="48"/>
      <c r="E203" s="95"/>
      <c r="F203" s="95"/>
      <c r="G203" s="95"/>
      <c r="H203" s="95"/>
      <c r="I203" s="95"/>
      <c r="J203" s="95"/>
      <c r="K203" s="95"/>
      <c r="L203" s="95"/>
      <c r="M203" s="95"/>
      <c r="N203" s="58"/>
      <c r="O203" s="58"/>
      <c r="P203" s="58"/>
      <c r="Q203" s="58"/>
      <c r="R203" s="58"/>
      <c r="S203" s="59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96"/>
      <c r="AE203" s="96"/>
      <c r="AF203" s="96"/>
      <c r="AG203" s="96"/>
      <c r="AH203" s="96"/>
      <c r="AI203" s="96"/>
      <c r="AJ203" s="97"/>
      <c r="AK203" s="96"/>
      <c r="AL203" s="96"/>
      <c r="AM203" s="96"/>
      <c r="AN203" s="96"/>
      <c r="AO203" s="96"/>
      <c r="AP203" s="96"/>
      <c r="AQ203" s="96"/>
      <c r="AR203" s="96"/>
      <c r="AS203" s="96"/>
      <c r="AT203" s="96"/>
      <c r="AU203" s="96"/>
      <c r="AV203" s="96"/>
      <c r="AW203" s="96"/>
      <c r="AX203" s="98"/>
      <c r="AY203" s="96"/>
    </row>
    <row r="204" spans="1:51" ht="15.75" customHeight="1">
      <c r="A204" s="57"/>
      <c r="B204" s="48"/>
      <c r="C204" s="48"/>
      <c r="D204" s="48"/>
      <c r="E204" s="95"/>
      <c r="F204" s="95"/>
      <c r="G204" s="95"/>
      <c r="H204" s="95"/>
      <c r="I204" s="95"/>
      <c r="J204" s="95"/>
      <c r="K204" s="95"/>
      <c r="L204" s="95"/>
      <c r="M204" s="95"/>
      <c r="N204" s="58"/>
      <c r="O204" s="58"/>
      <c r="P204" s="58"/>
      <c r="Q204" s="58"/>
      <c r="R204" s="58"/>
      <c r="S204" s="59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96"/>
      <c r="AE204" s="96"/>
      <c r="AF204" s="96"/>
      <c r="AG204" s="96"/>
      <c r="AH204" s="96"/>
      <c r="AI204" s="96"/>
      <c r="AJ204" s="97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8"/>
      <c r="AY204" s="96"/>
    </row>
    <row r="205" spans="1:51" ht="15.75" customHeight="1">
      <c r="A205" s="57"/>
      <c r="B205" s="48"/>
      <c r="C205" s="48"/>
      <c r="D205" s="48"/>
      <c r="E205" s="95"/>
      <c r="F205" s="95"/>
      <c r="G205" s="95"/>
      <c r="H205" s="95"/>
      <c r="I205" s="95"/>
      <c r="J205" s="95"/>
      <c r="K205" s="95"/>
      <c r="L205" s="95"/>
      <c r="M205" s="95"/>
      <c r="N205" s="58"/>
      <c r="O205" s="58"/>
      <c r="P205" s="58"/>
      <c r="Q205" s="58"/>
      <c r="R205" s="58"/>
      <c r="S205" s="59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96"/>
      <c r="AE205" s="96"/>
      <c r="AF205" s="96"/>
      <c r="AG205" s="96"/>
      <c r="AH205" s="96"/>
      <c r="AI205" s="96"/>
      <c r="AJ205" s="97"/>
      <c r="AK205" s="96"/>
      <c r="AL205" s="96"/>
      <c r="AM205" s="96"/>
      <c r="AN205" s="96"/>
      <c r="AO205" s="96"/>
      <c r="AP205" s="96"/>
      <c r="AQ205" s="96"/>
      <c r="AR205" s="96"/>
      <c r="AS205" s="96"/>
      <c r="AT205" s="96"/>
      <c r="AU205" s="96"/>
      <c r="AV205" s="96"/>
      <c r="AW205" s="96"/>
      <c r="AX205" s="98"/>
      <c r="AY205" s="96"/>
    </row>
    <row r="206" spans="1:51" ht="15.75" customHeight="1">
      <c r="A206" s="57"/>
      <c r="B206" s="48"/>
      <c r="C206" s="48"/>
      <c r="D206" s="48"/>
      <c r="E206" s="95"/>
      <c r="F206" s="95"/>
      <c r="G206" s="95"/>
      <c r="H206" s="95"/>
      <c r="I206" s="95"/>
      <c r="J206" s="95"/>
      <c r="K206" s="95"/>
      <c r="L206" s="95"/>
      <c r="M206" s="95"/>
      <c r="N206" s="58"/>
      <c r="O206" s="58"/>
      <c r="P206" s="58"/>
      <c r="Q206" s="58"/>
      <c r="R206" s="58"/>
      <c r="S206" s="59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96"/>
      <c r="AE206" s="96"/>
      <c r="AF206" s="96"/>
      <c r="AG206" s="96"/>
      <c r="AH206" s="96"/>
      <c r="AI206" s="96"/>
      <c r="AJ206" s="97"/>
      <c r="AK206" s="96"/>
      <c r="AL206" s="96"/>
      <c r="AM206" s="96"/>
      <c r="AN206" s="96"/>
      <c r="AO206" s="96"/>
      <c r="AP206" s="96"/>
      <c r="AQ206" s="96"/>
      <c r="AR206" s="96"/>
      <c r="AS206" s="96"/>
      <c r="AT206" s="96"/>
      <c r="AU206" s="96"/>
      <c r="AV206" s="96"/>
      <c r="AW206" s="96"/>
      <c r="AX206" s="98"/>
      <c r="AY206" s="96"/>
    </row>
    <row r="207" spans="1:51" ht="15.75" customHeight="1">
      <c r="A207" s="57"/>
      <c r="B207" s="48"/>
      <c r="C207" s="48"/>
      <c r="D207" s="48"/>
      <c r="E207" s="95"/>
      <c r="F207" s="95"/>
      <c r="G207" s="95"/>
      <c r="H207" s="95"/>
      <c r="I207" s="95"/>
      <c r="J207" s="95"/>
      <c r="K207" s="95"/>
      <c r="L207" s="95"/>
      <c r="M207" s="95"/>
      <c r="N207" s="58"/>
      <c r="O207" s="58"/>
      <c r="P207" s="58"/>
      <c r="Q207" s="58"/>
      <c r="R207" s="58"/>
      <c r="S207" s="59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96"/>
      <c r="AE207" s="96"/>
      <c r="AF207" s="96"/>
      <c r="AG207" s="96"/>
      <c r="AH207" s="96"/>
      <c r="AI207" s="96"/>
      <c r="AJ207" s="97"/>
      <c r="AK207" s="96"/>
      <c r="AL207" s="96"/>
      <c r="AM207" s="96"/>
      <c r="AN207" s="96"/>
      <c r="AO207" s="96"/>
      <c r="AP207" s="96"/>
      <c r="AQ207" s="96"/>
      <c r="AR207" s="96"/>
      <c r="AS207" s="96"/>
      <c r="AT207" s="96"/>
      <c r="AU207" s="96"/>
      <c r="AV207" s="96"/>
      <c r="AW207" s="96"/>
      <c r="AX207" s="98"/>
      <c r="AY207" s="96"/>
    </row>
    <row r="208" spans="1:51" ht="15.75" customHeight="1">
      <c r="A208" s="57"/>
      <c r="B208" s="48"/>
      <c r="C208" s="48"/>
      <c r="D208" s="48"/>
      <c r="E208" s="95"/>
      <c r="F208" s="95"/>
      <c r="G208" s="95"/>
      <c r="H208" s="95"/>
      <c r="I208" s="95"/>
      <c r="J208" s="95"/>
      <c r="K208" s="95"/>
      <c r="L208" s="95"/>
      <c r="M208" s="95"/>
      <c r="N208" s="58"/>
      <c r="O208" s="58"/>
      <c r="P208" s="58"/>
      <c r="Q208" s="58"/>
      <c r="R208" s="58"/>
      <c r="S208" s="59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96"/>
      <c r="AE208" s="96"/>
      <c r="AF208" s="96"/>
      <c r="AG208" s="96"/>
      <c r="AH208" s="96"/>
      <c r="AI208" s="96"/>
      <c r="AJ208" s="97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8"/>
      <c r="AY208" s="96"/>
    </row>
    <row r="209" spans="1:51" ht="15.75" customHeight="1">
      <c r="A209" s="57"/>
      <c r="B209" s="48"/>
      <c r="C209" s="48"/>
      <c r="D209" s="48"/>
      <c r="E209" s="95"/>
      <c r="F209" s="95"/>
      <c r="G209" s="95"/>
      <c r="H209" s="95"/>
      <c r="I209" s="95"/>
      <c r="J209" s="95"/>
      <c r="K209" s="95"/>
      <c r="L209" s="95"/>
      <c r="M209" s="95"/>
      <c r="N209" s="58"/>
      <c r="O209" s="58"/>
      <c r="P209" s="58"/>
      <c r="Q209" s="58"/>
      <c r="R209" s="58"/>
      <c r="S209" s="59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96"/>
      <c r="AE209" s="96"/>
      <c r="AF209" s="96"/>
      <c r="AG209" s="96"/>
      <c r="AH209" s="96"/>
      <c r="AI209" s="96"/>
      <c r="AJ209" s="97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8"/>
      <c r="AY209" s="96"/>
    </row>
    <row r="210" spans="1:51" ht="15.75" customHeight="1">
      <c r="A210" s="57"/>
      <c r="B210" s="48"/>
      <c r="C210" s="48"/>
      <c r="D210" s="48"/>
      <c r="E210" s="95"/>
      <c r="F210" s="95"/>
      <c r="G210" s="95"/>
      <c r="H210" s="95"/>
      <c r="I210" s="95"/>
      <c r="J210" s="95"/>
      <c r="K210" s="95"/>
      <c r="L210" s="95"/>
      <c r="M210" s="95"/>
      <c r="N210" s="58"/>
      <c r="O210" s="58"/>
      <c r="P210" s="58"/>
      <c r="Q210" s="58"/>
      <c r="R210" s="58"/>
      <c r="S210" s="59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96"/>
      <c r="AE210" s="96"/>
      <c r="AF210" s="96"/>
      <c r="AG210" s="96"/>
      <c r="AH210" s="96"/>
      <c r="AI210" s="96"/>
      <c r="AJ210" s="97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8"/>
      <c r="AY210" s="96"/>
    </row>
    <row r="211" spans="1:51" ht="15.75" customHeight="1">
      <c r="A211" s="57"/>
      <c r="B211" s="48"/>
      <c r="C211" s="48"/>
      <c r="D211" s="48"/>
      <c r="E211" s="95"/>
      <c r="F211" s="95"/>
      <c r="G211" s="95"/>
      <c r="H211" s="95"/>
      <c r="I211" s="95"/>
      <c r="J211" s="95"/>
      <c r="K211" s="95"/>
      <c r="L211" s="95"/>
      <c r="M211" s="95"/>
      <c r="N211" s="58"/>
      <c r="O211" s="58"/>
      <c r="P211" s="58"/>
      <c r="Q211" s="58"/>
      <c r="R211" s="58"/>
      <c r="S211" s="59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96"/>
      <c r="AE211" s="96"/>
      <c r="AF211" s="96"/>
      <c r="AG211" s="96"/>
      <c r="AH211" s="96"/>
      <c r="AI211" s="96"/>
      <c r="AJ211" s="97"/>
      <c r="AK211" s="96"/>
      <c r="AL211" s="96"/>
      <c r="AM211" s="96"/>
      <c r="AN211" s="96"/>
      <c r="AO211" s="96"/>
      <c r="AP211" s="96"/>
      <c r="AQ211" s="96"/>
      <c r="AR211" s="96"/>
      <c r="AS211" s="96"/>
      <c r="AT211" s="96"/>
      <c r="AU211" s="96"/>
      <c r="AV211" s="96"/>
      <c r="AW211" s="96"/>
      <c r="AX211" s="98"/>
      <c r="AY211" s="96"/>
    </row>
    <row r="212" spans="1:51" ht="15.75" customHeight="1">
      <c r="A212" s="57"/>
      <c r="B212" s="48"/>
      <c r="C212" s="48"/>
      <c r="D212" s="48"/>
      <c r="E212" s="95"/>
      <c r="F212" s="95"/>
      <c r="G212" s="95"/>
      <c r="H212" s="95"/>
      <c r="I212" s="95"/>
      <c r="J212" s="95"/>
      <c r="K212" s="95"/>
      <c r="L212" s="95"/>
      <c r="M212" s="95"/>
      <c r="N212" s="58"/>
      <c r="O212" s="58"/>
      <c r="P212" s="58"/>
      <c r="Q212" s="58"/>
      <c r="R212" s="58"/>
      <c r="S212" s="59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96"/>
      <c r="AE212" s="96"/>
      <c r="AF212" s="96"/>
      <c r="AG212" s="96"/>
      <c r="AH212" s="96"/>
      <c r="AI212" s="96"/>
      <c r="AJ212" s="97"/>
      <c r="AK212" s="96"/>
      <c r="AL212" s="96"/>
      <c r="AM212" s="96"/>
      <c r="AN212" s="96"/>
      <c r="AO212" s="96"/>
      <c r="AP212" s="96"/>
      <c r="AQ212" s="96"/>
      <c r="AR212" s="96"/>
      <c r="AS212" s="96"/>
      <c r="AT212" s="96"/>
      <c r="AU212" s="96"/>
      <c r="AV212" s="96"/>
      <c r="AW212" s="96"/>
      <c r="AX212" s="98"/>
      <c r="AY212" s="96"/>
    </row>
    <row r="213" spans="1:51" ht="15.75" customHeight="1">
      <c r="A213" s="57"/>
      <c r="B213" s="48"/>
      <c r="C213" s="48"/>
      <c r="D213" s="48"/>
      <c r="E213" s="95"/>
      <c r="F213" s="95"/>
      <c r="G213" s="95"/>
      <c r="H213" s="95"/>
      <c r="I213" s="95"/>
      <c r="J213" s="95"/>
      <c r="K213" s="95"/>
      <c r="L213" s="95"/>
      <c r="M213" s="95"/>
      <c r="N213" s="58"/>
      <c r="O213" s="58"/>
      <c r="P213" s="58"/>
      <c r="Q213" s="58"/>
      <c r="R213" s="58"/>
      <c r="S213" s="59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96"/>
      <c r="AE213" s="96"/>
      <c r="AF213" s="96"/>
      <c r="AG213" s="96"/>
      <c r="AH213" s="96"/>
      <c r="AI213" s="96"/>
      <c r="AJ213" s="97"/>
      <c r="AK213" s="96"/>
      <c r="AL213" s="96"/>
      <c r="AM213" s="96"/>
      <c r="AN213" s="96"/>
      <c r="AO213" s="96"/>
      <c r="AP213" s="96"/>
      <c r="AQ213" s="96"/>
      <c r="AR213" s="96"/>
      <c r="AS213" s="96"/>
      <c r="AT213" s="96"/>
      <c r="AU213" s="96"/>
      <c r="AV213" s="96"/>
      <c r="AW213" s="96"/>
      <c r="AX213" s="98"/>
      <c r="AY213" s="96"/>
    </row>
    <row r="214" spans="1:51" ht="15.75" customHeight="1">
      <c r="A214" s="57"/>
      <c r="B214" s="48"/>
      <c r="C214" s="48"/>
      <c r="D214" s="48"/>
      <c r="E214" s="95"/>
      <c r="F214" s="95"/>
      <c r="G214" s="95"/>
      <c r="H214" s="95"/>
      <c r="I214" s="95"/>
      <c r="J214" s="95"/>
      <c r="K214" s="95"/>
      <c r="L214" s="95"/>
      <c r="M214" s="95"/>
      <c r="N214" s="58"/>
      <c r="O214" s="58"/>
      <c r="P214" s="58"/>
      <c r="Q214" s="58"/>
      <c r="R214" s="58"/>
      <c r="S214" s="59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96"/>
      <c r="AE214" s="96"/>
      <c r="AF214" s="96"/>
      <c r="AG214" s="96"/>
      <c r="AH214" s="96"/>
      <c r="AI214" s="96"/>
      <c r="AJ214" s="97"/>
      <c r="AK214" s="96"/>
      <c r="AL214" s="96"/>
      <c r="AM214" s="96"/>
      <c r="AN214" s="96"/>
      <c r="AO214" s="96"/>
      <c r="AP214" s="96"/>
      <c r="AQ214" s="96"/>
      <c r="AR214" s="96"/>
      <c r="AS214" s="96"/>
      <c r="AT214" s="96"/>
      <c r="AU214" s="96"/>
      <c r="AV214" s="96"/>
      <c r="AW214" s="96"/>
      <c r="AX214" s="98"/>
      <c r="AY214" s="96"/>
    </row>
    <row r="215" spans="1:51" ht="15.75" customHeight="1">
      <c r="A215" s="57"/>
      <c r="B215" s="48"/>
      <c r="C215" s="48"/>
      <c r="D215" s="48"/>
      <c r="E215" s="95"/>
      <c r="F215" s="95"/>
      <c r="G215" s="95"/>
      <c r="H215" s="95"/>
      <c r="I215" s="95"/>
      <c r="J215" s="95"/>
      <c r="K215" s="95"/>
      <c r="L215" s="95"/>
      <c r="M215" s="95"/>
      <c r="N215" s="58"/>
      <c r="O215" s="58"/>
      <c r="P215" s="58"/>
      <c r="Q215" s="58"/>
      <c r="R215" s="58"/>
      <c r="S215" s="59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96"/>
      <c r="AE215" s="96"/>
      <c r="AF215" s="96"/>
      <c r="AG215" s="96"/>
      <c r="AH215" s="96"/>
      <c r="AI215" s="96"/>
      <c r="AJ215" s="97"/>
      <c r="AK215" s="96"/>
      <c r="AL215" s="96"/>
      <c r="AM215" s="96"/>
      <c r="AN215" s="96"/>
      <c r="AO215" s="96"/>
      <c r="AP215" s="96"/>
      <c r="AQ215" s="96"/>
      <c r="AR215" s="96"/>
      <c r="AS215" s="96"/>
      <c r="AT215" s="96"/>
      <c r="AU215" s="96"/>
      <c r="AV215" s="96"/>
      <c r="AW215" s="96"/>
      <c r="AX215" s="98"/>
      <c r="AY215" s="96"/>
    </row>
    <row r="216" spans="1:51" ht="15.75" customHeight="1">
      <c r="A216" s="57"/>
      <c r="B216" s="48"/>
      <c r="C216" s="48"/>
      <c r="D216" s="48"/>
      <c r="E216" s="95"/>
      <c r="F216" s="95"/>
      <c r="G216" s="95"/>
      <c r="H216" s="95"/>
      <c r="I216" s="95"/>
      <c r="J216" s="95"/>
      <c r="K216" s="95"/>
      <c r="L216" s="95"/>
      <c r="M216" s="95"/>
      <c r="N216" s="58"/>
      <c r="O216" s="58"/>
      <c r="P216" s="58"/>
      <c r="Q216" s="58"/>
      <c r="R216" s="58"/>
      <c r="S216" s="59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96"/>
      <c r="AE216" s="96"/>
      <c r="AF216" s="96"/>
      <c r="AG216" s="96"/>
      <c r="AH216" s="96"/>
      <c r="AI216" s="96"/>
      <c r="AJ216" s="97"/>
      <c r="AK216" s="96"/>
      <c r="AL216" s="96"/>
      <c r="AM216" s="96"/>
      <c r="AN216" s="96"/>
      <c r="AO216" s="96"/>
      <c r="AP216" s="96"/>
      <c r="AQ216" s="96"/>
      <c r="AR216" s="96"/>
      <c r="AS216" s="96"/>
      <c r="AT216" s="96"/>
      <c r="AU216" s="96"/>
      <c r="AV216" s="96"/>
      <c r="AW216" s="96"/>
      <c r="AX216" s="98"/>
      <c r="AY216" s="96"/>
    </row>
    <row r="217" spans="1:51" ht="15.75" customHeight="1">
      <c r="A217" s="57"/>
      <c r="B217" s="48"/>
      <c r="C217" s="48"/>
      <c r="D217" s="48"/>
      <c r="E217" s="95"/>
      <c r="F217" s="95"/>
      <c r="G217" s="95"/>
      <c r="H217" s="95"/>
      <c r="I217" s="95"/>
      <c r="J217" s="95"/>
      <c r="K217" s="95"/>
      <c r="L217" s="95"/>
      <c r="M217" s="95"/>
      <c r="N217" s="58"/>
      <c r="O217" s="58"/>
      <c r="P217" s="58"/>
      <c r="Q217" s="58"/>
      <c r="R217" s="58"/>
      <c r="S217" s="59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96"/>
      <c r="AE217" s="96"/>
      <c r="AF217" s="96"/>
      <c r="AG217" s="96"/>
      <c r="AH217" s="96"/>
      <c r="AI217" s="96"/>
      <c r="AJ217" s="97"/>
      <c r="AK217" s="96"/>
      <c r="AL217" s="96"/>
      <c r="AM217" s="96"/>
      <c r="AN217" s="96"/>
      <c r="AO217" s="96"/>
      <c r="AP217" s="96"/>
      <c r="AQ217" s="96"/>
      <c r="AR217" s="96"/>
      <c r="AS217" s="96"/>
      <c r="AT217" s="96"/>
      <c r="AU217" s="96"/>
      <c r="AV217" s="96"/>
      <c r="AW217" s="96"/>
      <c r="AX217" s="98"/>
      <c r="AY217" s="96"/>
    </row>
    <row r="218" spans="1:51" ht="15.75" customHeight="1">
      <c r="A218" s="57"/>
      <c r="B218" s="48"/>
      <c r="C218" s="48"/>
      <c r="D218" s="48"/>
      <c r="E218" s="95"/>
      <c r="F218" s="95"/>
      <c r="G218" s="95"/>
      <c r="H218" s="95"/>
      <c r="I218" s="95"/>
      <c r="J218" s="95"/>
      <c r="K218" s="95"/>
      <c r="L218" s="95"/>
      <c r="M218" s="95"/>
      <c r="N218" s="58"/>
      <c r="O218" s="58"/>
      <c r="P218" s="58"/>
      <c r="Q218" s="58"/>
      <c r="R218" s="58"/>
      <c r="S218" s="59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96"/>
      <c r="AE218" s="96"/>
      <c r="AF218" s="96"/>
      <c r="AG218" s="96"/>
      <c r="AH218" s="96"/>
      <c r="AI218" s="96"/>
      <c r="AJ218" s="97"/>
      <c r="AK218" s="96"/>
      <c r="AL218" s="96"/>
      <c r="AM218" s="96"/>
      <c r="AN218" s="96"/>
      <c r="AO218" s="96"/>
      <c r="AP218" s="96"/>
      <c r="AQ218" s="96"/>
      <c r="AR218" s="96"/>
      <c r="AS218" s="96"/>
      <c r="AT218" s="96"/>
      <c r="AU218" s="96"/>
      <c r="AV218" s="96"/>
      <c r="AW218" s="96"/>
      <c r="AX218" s="98"/>
      <c r="AY218" s="96"/>
    </row>
    <row r="219" spans="1:51" ht="15.75" customHeight="1">
      <c r="A219" s="57"/>
      <c r="B219" s="48"/>
      <c r="C219" s="48"/>
      <c r="D219" s="48"/>
      <c r="E219" s="95"/>
      <c r="F219" s="95"/>
      <c r="G219" s="95"/>
      <c r="H219" s="95"/>
      <c r="I219" s="95"/>
      <c r="J219" s="95"/>
      <c r="K219" s="95"/>
      <c r="L219" s="95"/>
      <c r="M219" s="95"/>
      <c r="N219" s="58"/>
      <c r="O219" s="58"/>
      <c r="P219" s="58"/>
      <c r="Q219" s="58"/>
      <c r="R219" s="58"/>
      <c r="S219" s="59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96"/>
      <c r="AE219" s="96"/>
      <c r="AF219" s="96"/>
      <c r="AG219" s="96"/>
      <c r="AH219" s="96"/>
      <c r="AI219" s="96"/>
      <c r="AJ219" s="97"/>
      <c r="AK219" s="96"/>
      <c r="AL219" s="96"/>
      <c r="AM219" s="96"/>
      <c r="AN219" s="96"/>
      <c r="AO219" s="96"/>
      <c r="AP219" s="96"/>
      <c r="AQ219" s="96"/>
      <c r="AR219" s="96"/>
      <c r="AS219" s="96"/>
      <c r="AT219" s="96"/>
      <c r="AU219" s="96"/>
      <c r="AV219" s="96"/>
      <c r="AW219" s="96"/>
      <c r="AX219" s="98"/>
      <c r="AY219" s="96"/>
    </row>
    <row r="220" spans="1:51" ht="15.75" customHeight="1">
      <c r="A220" s="57"/>
      <c r="B220" s="48"/>
      <c r="C220" s="48"/>
      <c r="D220" s="48"/>
      <c r="E220" s="95"/>
      <c r="F220" s="95"/>
      <c r="G220" s="95"/>
      <c r="H220" s="95"/>
      <c r="I220" s="95"/>
      <c r="J220" s="95"/>
      <c r="K220" s="95"/>
      <c r="L220" s="95"/>
      <c r="M220" s="95"/>
      <c r="N220" s="58"/>
      <c r="O220" s="58"/>
      <c r="P220" s="58"/>
      <c r="Q220" s="58"/>
      <c r="R220" s="58"/>
      <c r="S220" s="59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96"/>
      <c r="AE220" s="96"/>
      <c r="AF220" s="96"/>
      <c r="AG220" s="96"/>
      <c r="AH220" s="96"/>
      <c r="AI220" s="96"/>
      <c r="AJ220" s="97"/>
      <c r="AK220" s="96"/>
      <c r="AL220" s="96"/>
      <c r="AM220" s="96"/>
      <c r="AN220" s="96"/>
      <c r="AO220" s="96"/>
      <c r="AP220" s="96"/>
      <c r="AQ220" s="96"/>
      <c r="AR220" s="96"/>
      <c r="AS220" s="96"/>
      <c r="AT220" s="96"/>
      <c r="AU220" s="96"/>
      <c r="AV220" s="96"/>
      <c r="AW220" s="96"/>
      <c r="AX220" s="98"/>
      <c r="AY220" s="96"/>
    </row>
    <row r="221" spans="1:51" ht="15.75" customHeight="1">
      <c r="A221" s="57"/>
      <c r="B221" s="48"/>
      <c r="C221" s="48"/>
      <c r="D221" s="48"/>
      <c r="E221" s="95"/>
      <c r="F221" s="95"/>
      <c r="G221" s="95"/>
      <c r="H221" s="95"/>
      <c r="I221" s="95"/>
      <c r="J221" s="95"/>
      <c r="K221" s="95"/>
      <c r="L221" s="95"/>
      <c r="M221" s="95"/>
      <c r="N221" s="58"/>
      <c r="O221" s="58"/>
      <c r="P221" s="58"/>
      <c r="Q221" s="58"/>
      <c r="R221" s="58"/>
      <c r="S221" s="59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96"/>
      <c r="AE221" s="96"/>
      <c r="AF221" s="96"/>
      <c r="AG221" s="96"/>
      <c r="AH221" s="96"/>
      <c r="AI221" s="96"/>
      <c r="AJ221" s="97"/>
      <c r="AK221" s="96"/>
      <c r="AL221" s="96"/>
      <c r="AM221" s="96"/>
      <c r="AN221" s="96"/>
      <c r="AO221" s="96"/>
      <c r="AP221" s="96"/>
      <c r="AQ221" s="96"/>
      <c r="AR221" s="96"/>
      <c r="AS221" s="96"/>
      <c r="AT221" s="96"/>
      <c r="AU221" s="96"/>
      <c r="AV221" s="96"/>
      <c r="AW221" s="96"/>
      <c r="AX221" s="98"/>
      <c r="AY221" s="96"/>
    </row>
    <row r="222" spans="1:51" ht="15.75" customHeight="1">
      <c r="A222" s="57"/>
      <c r="B222" s="48"/>
      <c r="C222" s="48"/>
      <c r="D222" s="48"/>
      <c r="E222" s="95"/>
      <c r="F222" s="95"/>
      <c r="G222" s="95"/>
      <c r="H222" s="95"/>
      <c r="I222" s="95"/>
      <c r="J222" s="95"/>
      <c r="K222" s="95"/>
      <c r="L222" s="95"/>
      <c r="M222" s="95"/>
      <c r="N222" s="58"/>
      <c r="O222" s="58"/>
      <c r="P222" s="58"/>
      <c r="Q222" s="58"/>
      <c r="R222" s="58"/>
      <c r="S222" s="59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96"/>
      <c r="AE222" s="96"/>
      <c r="AF222" s="96"/>
      <c r="AG222" s="96"/>
      <c r="AH222" s="96"/>
      <c r="AI222" s="96"/>
      <c r="AJ222" s="97"/>
      <c r="AK222" s="96"/>
      <c r="AL222" s="96"/>
      <c r="AM222" s="96"/>
      <c r="AN222" s="96"/>
      <c r="AO222" s="96"/>
      <c r="AP222" s="96"/>
      <c r="AQ222" s="96"/>
      <c r="AR222" s="96"/>
      <c r="AS222" s="96"/>
      <c r="AT222" s="96"/>
      <c r="AU222" s="96"/>
      <c r="AV222" s="96"/>
      <c r="AW222" s="96"/>
      <c r="AX222" s="98"/>
      <c r="AY222" s="96"/>
    </row>
    <row r="223" spans="1:51" ht="15.75" customHeight="1">
      <c r="A223" s="57"/>
      <c r="B223" s="48"/>
      <c r="C223" s="48"/>
      <c r="D223" s="48"/>
      <c r="E223" s="95"/>
      <c r="F223" s="95"/>
      <c r="G223" s="95"/>
      <c r="H223" s="95"/>
      <c r="I223" s="95"/>
      <c r="J223" s="95"/>
      <c r="K223" s="95"/>
      <c r="L223" s="95"/>
      <c r="M223" s="95"/>
      <c r="N223" s="58"/>
      <c r="O223" s="58"/>
      <c r="P223" s="58"/>
      <c r="Q223" s="58"/>
      <c r="R223" s="58"/>
      <c r="S223" s="59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96"/>
      <c r="AE223" s="96"/>
      <c r="AF223" s="96"/>
      <c r="AG223" s="96"/>
      <c r="AH223" s="96"/>
      <c r="AI223" s="96"/>
      <c r="AJ223" s="97"/>
      <c r="AK223" s="96"/>
      <c r="AL223" s="96"/>
      <c r="AM223" s="96"/>
      <c r="AN223" s="96"/>
      <c r="AO223" s="96"/>
      <c r="AP223" s="96"/>
      <c r="AQ223" s="96"/>
      <c r="AR223" s="96"/>
      <c r="AS223" s="96"/>
      <c r="AT223" s="96"/>
      <c r="AU223" s="96"/>
      <c r="AV223" s="96"/>
      <c r="AW223" s="96"/>
      <c r="AX223" s="98"/>
      <c r="AY223" s="96"/>
    </row>
    <row r="224" spans="1:51" ht="15.75" customHeight="1">
      <c r="A224" s="57"/>
      <c r="B224" s="48"/>
      <c r="C224" s="48"/>
      <c r="D224" s="48"/>
      <c r="E224" s="95"/>
      <c r="F224" s="95"/>
      <c r="G224" s="95"/>
      <c r="H224" s="95"/>
      <c r="I224" s="95"/>
      <c r="J224" s="95"/>
      <c r="K224" s="95"/>
      <c r="L224" s="95"/>
      <c r="M224" s="95"/>
      <c r="N224" s="58"/>
      <c r="O224" s="58"/>
      <c r="P224" s="58"/>
      <c r="Q224" s="58"/>
      <c r="R224" s="58"/>
      <c r="S224" s="59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96"/>
      <c r="AE224" s="96"/>
      <c r="AF224" s="96"/>
      <c r="AG224" s="96"/>
      <c r="AH224" s="96"/>
      <c r="AI224" s="96"/>
      <c r="AJ224" s="97"/>
      <c r="AK224" s="96"/>
      <c r="AL224" s="96"/>
      <c r="AM224" s="96"/>
      <c r="AN224" s="96"/>
      <c r="AO224" s="96"/>
      <c r="AP224" s="96"/>
      <c r="AQ224" s="96"/>
      <c r="AR224" s="96"/>
      <c r="AS224" s="96"/>
      <c r="AT224" s="96"/>
      <c r="AU224" s="96"/>
      <c r="AV224" s="96"/>
      <c r="AW224" s="96"/>
      <c r="AX224" s="98"/>
      <c r="AY224" s="96"/>
    </row>
    <row r="225" spans="1:51" ht="15.75" customHeight="1">
      <c r="A225" s="57"/>
      <c r="B225" s="48"/>
      <c r="C225" s="48"/>
      <c r="D225" s="48"/>
      <c r="E225" s="95"/>
      <c r="F225" s="95"/>
      <c r="G225" s="95"/>
      <c r="H225" s="95"/>
      <c r="I225" s="95"/>
      <c r="J225" s="95"/>
      <c r="K225" s="95"/>
      <c r="L225" s="95"/>
      <c r="M225" s="95"/>
      <c r="N225" s="58"/>
      <c r="O225" s="58"/>
      <c r="P225" s="58"/>
      <c r="Q225" s="58"/>
      <c r="R225" s="58"/>
      <c r="S225" s="59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96"/>
      <c r="AE225" s="96"/>
      <c r="AF225" s="96"/>
      <c r="AG225" s="96"/>
      <c r="AH225" s="96"/>
      <c r="AI225" s="96"/>
      <c r="AJ225" s="97"/>
      <c r="AK225" s="96"/>
      <c r="AL225" s="96"/>
      <c r="AM225" s="96"/>
      <c r="AN225" s="96"/>
      <c r="AO225" s="96"/>
      <c r="AP225" s="96"/>
      <c r="AQ225" s="96"/>
      <c r="AR225" s="96"/>
      <c r="AS225" s="96"/>
      <c r="AT225" s="96"/>
      <c r="AU225" s="96"/>
      <c r="AV225" s="96"/>
      <c r="AW225" s="96"/>
      <c r="AX225" s="98"/>
      <c r="AY225" s="96"/>
    </row>
    <row r="226" spans="1:51" ht="15.75" customHeight="1">
      <c r="A226" s="57"/>
      <c r="B226" s="48"/>
      <c r="C226" s="48"/>
      <c r="D226" s="4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9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60"/>
      <c r="AE226" s="60"/>
      <c r="AF226" s="60"/>
      <c r="AG226" s="60"/>
      <c r="AH226" s="60"/>
      <c r="AI226" s="60"/>
      <c r="AJ226" s="99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100"/>
      <c r="AY226" s="60"/>
    </row>
    <row r="227" spans="1:51" ht="15.75" customHeight="1">
      <c r="A227" s="57"/>
      <c r="B227" s="48"/>
      <c r="C227" s="48"/>
      <c r="D227" s="4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9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60"/>
      <c r="AE227" s="60"/>
      <c r="AF227" s="60"/>
      <c r="AG227" s="60"/>
      <c r="AH227" s="60"/>
      <c r="AI227" s="60"/>
      <c r="AJ227" s="99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100"/>
      <c r="AY227" s="60"/>
    </row>
    <row r="228" spans="1:51" ht="15.75" customHeight="1">
      <c r="A228" s="57"/>
      <c r="B228" s="48"/>
      <c r="C228" s="48"/>
      <c r="D228" s="4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9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60"/>
      <c r="AE228" s="60"/>
      <c r="AF228" s="60"/>
      <c r="AG228" s="60"/>
      <c r="AH228" s="60"/>
      <c r="AI228" s="60"/>
      <c r="AJ228" s="99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100"/>
      <c r="AY228" s="60"/>
    </row>
    <row r="229" spans="1:51" ht="15.75" customHeight="1">
      <c r="A229" s="57"/>
      <c r="B229" s="48"/>
      <c r="C229" s="48"/>
      <c r="D229" s="4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9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60"/>
      <c r="AE229" s="60"/>
      <c r="AF229" s="60"/>
      <c r="AG229" s="60"/>
      <c r="AH229" s="60"/>
      <c r="AI229" s="60"/>
      <c r="AJ229" s="99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100"/>
      <c r="AY229" s="60"/>
    </row>
    <row r="230" spans="1:51" ht="15.75" customHeight="1">
      <c r="A230" s="57"/>
      <c r="B230" s="48"/>
      <c r="C230" s="48"/>
      <c r="D230" s="4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9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60"/>
      <c r="AE230" s="60"/>
      <c r="AF230" s="60"/>
      <c r="AG230" s="60"/>
      <c r="AH230" s="60"/>
      <c r="AI230" s="60"/>
      <c r="AJ230" s="99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100"/>
      <c r="AY230" s="60"/>
    </row>
    <row r="231" spans="1:51" ht="15.75" customHeight="1">
      <c r="A231" s="57"/>
      <c r="B231" s="48"/>
      <c r="C231" s="48"/>
      <c r="D231" s="4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9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60"/>
      <c r="AE231" s="60"/>
      <c r="AF231" s="60"/>
      <c r="AG231" s="60"/>
      <c r="AH231" s="60"/>
      <c r="AI231" s="60"/>
      <c r="AJ231" s="99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100"/>
      <c r="AY231" s="60"/>
    </row>
    <row r="232" spans="1:51" ht="15.75" customHeight="1">
      <c r="A232" s="57"/>
      <c r="B232" s="48"/>
      <c r="C232" s="48"/>
      <c r="D232" s="4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9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60"/>
      <c r="AE232" s="60"/>
      <c r="AF232" s="60"/>
      <c r="AG232" s="60"/>
      <c r="AH232" s="60"/>
      <c r="AI232" s="60"/>
      <c r="AJ232" s="99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100"/>
      <c r="AY232" s="60"/>
    </row>
    <row r="233" spans="1:51" ht="15.75" customHeight="1">
      <c r="A233" s="57"/>
      <c r="B233" s="48"/>
      <c r="C233" s="48"/>
      <c r="D233" s="4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9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60"/>
      <c r="AE233" s="60"/>
      <c r="AF233" s="60"/>
      <c r="AG233" s="60"/>
      <c r="AH233" s="60"/>
      <c r="AI233" s="60"/>
      <c r="AJ233" s="99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100"/>
      <c r="AY233" s="60"/>
    </row>
    <row r="234" spans="1:51" ht="15.75" customHeight="1">
      <c r="A234" s="57"/>
      <c r="B234" s="48"/>
      <c r="C234" s="48"/>
      <c r="D234" s="4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9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60"/>
      <c r="AE234" s="60"/>
      <c r="AF234" s="60"/>
      <c r="AG234" s="60"/>
      <c r="AH234" s="60"/>
      <c r="AI234" s="60"/>
      <c r="AJ234" s="99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100"/>
      <c r="AY234" s="60"/>
    </row>
    <row r="235" spans="1:51" ht="15.75" customHeight="1">
      <c r="A235" s="57"/>
      <c r="B235" s="48"/>
      <c r="C235" s="48"/>
      <c r="D235" s="4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9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60"/>
      <c r="AE235" s="60"/>
      <c r="AF235" s="60"/>
      <c r="AG235" s="60"/>
      <c r="AH235" s="60"/>
      <c r="AI235" s="60"/>
      <c r="AJ235" s="99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100"/>
      <c r="AY235" s="60"/>
    </row>
    <row r="236" spans="1:51" ht="15.75" customHeight="1">
      <c r="A236" s="57"/>
      <c r="B236" s="48"/>
      <c r="C236" s="48"/>
      <c r="D236" s="4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9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60"/>
      <c r="AE236" s="60"/>
      <c r="AF236" s="60"/>
      <c r="AG236" s="60"/>
      <c r="AH236" s="60"/>
      <c r="AI236" s="60"/>
      <c r="AJ236" s="99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100"/>
      <c r="AY236" s="60"/>
    </row>
    <row r="237" spans="1:51" ht="15.75" customHeight="1">
      <c r="A237" s="57"/>
      <c r="B237" s="48"/>
      <c r="C237" s="48"/>
      <c r="D237" s="4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9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60"/>
      <c r="AE237" s="60"/>
      <c r="AF237" s="60"/>
      <c r="AG237" s="60"/>
      <c r="AH237" s="60"/>
      <c r="AI237" s="60"/>
      <c r="AJ237" s="99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100"/>
      <c r="AY237" s="60"/>
    </row>
    <row r="238" spans="1:51" ht="15.75" customHeight="1">
      <c r="A238" s="57"/>
      <c r="B238" s="48"/>
      <c r="C238" s="48"/>
      <c r="D238" s="4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9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60"/>
      <c r="AE238" s="60"/>
      <c r="AF238" s="60"/>
      <c r="AG238" s="60"/>
      <c r="AH238" s="60"/>
      <c r="AI238" s="60"/>
      <c r="AJ238" s="99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100"/>
      <c r="AY238" s="60"/>
    </row>
    <row r="239" spans="1:51" ht="15.75" customHeight="1">
      <c r="A239" s="57"/>
      <c r="B239" s="48"/>
      <c r="C239" s="48"/>
      <c r="D239" s="4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9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60"/>
      <c r="AE239" s="60"/>
      <c r="AF239" s="60"/>
      <c r="AG239" s="60"/>
      <c r="AH239" s="60"/>
      <c r="AI239" s="60"/>
      <c r="AJ239" s="99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100"/>
      <c r="AY239" s="60"/>
    </row>
    <row r="240" spans="1:51" ht="15.75" customHeight="1">
      <c r="A240" s="57"/>
      <c r="B240" s="48"/>
      <c r="C240" s="48"/>
      <c r="D240" s="4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9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60"/>
      <c r="AE240" s="60"/>
      <c r="AF240" s="60"/>
      <c r="AG240" s="60"/>
      <c r="AH240" s="60"/>
      <c r="AI240" s="60"/>
      <c r="AJ240" s="99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100"/>
      <c r="AY240" s="60"/>
    </row>
    <row r="241" spans="1:51" ht="15.75" customHeight="1">
      <c r="A241" s="57"/>
      <c r="B241" s="48"/>
      <c r="C241" s="48"/>
      <c r="D241" s="4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9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60"/>
      <c r="AE241" s="60"/>
      <c r="AF241" s="60"/>
      <c r="AG241" s="60"/>
      <c r="AH241" s="60"/>
      <c r="AI241" s="60"/>
      <c r="AJ241" s="99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100"/>
      <c r="AY241" s="60"/>
    </row>
    <row r="242" spans="1:51" ht="15.75" customHeight="1">
      <c r="A242" s="57"/>
      <c r="B242" s="48"/>
      <c r="C242" s="48"/>
      <c r="D242" s="4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9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60"/>
      <c r="AE242" s="60"/>
      <c r="AF242" s="60"/>
      <c r="AG242" s="60"/>
      <c r="AH242" s="60"/>
      <c r="AI242" s="60"/>
      <c r="AJ242" s="99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100"/>
      <c r="AY242" s="60"/>
    </row>
    <row r="243" spans="1:51" ht="15.75" customHeight="1">
      <c r="A243" s="57"/>
      <c r="B243" s="48"/>
      <c r="C243" s="48"/>
      <c r="D243" s="4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9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60"/>
      <c r="AE243" s="60"/>
      <c r="AF243" s="60"/>
      <c r="AG243" s="60"/>
      <c r="AH243" s="60"/>
      <c r="AI243" s="60"/>
      <c r="AJ243" s="99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100"/>
      <c r="AY243" s="60"/>
    </row>
    <row r="244" spans="1:51" ht="15.75" customHeight="1">
      <c r="A244" s="57"/>
      <c r="B244" s="48"/>
      <c r="C244" s="48"/>
      <c r="D244" s="4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9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60"/>
      <c r="AE244" s="60"/>
      <c r="AF244" s="60"/>
      <c r="AG244" s="60"/>
      <c r="AH244" s="60"/>
      <c r="AI244" s="60"/>
      <c r="AJ244" s="99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100"/>
      <c r="AY244" s="60"/>
    </row>
    <row r="245" spans="1:51" ht="15.75" customHeight="1">
      <c r="A245" s="57"/>
      <c r="B245" s="48"/>
      <c r="C245" s="48"/>
      <c r="D245" s="4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9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60"/>
      <c r="AE245" s="60"/>
      <c r="AF245" s="60"/>
      <c r="AG245" s="60"/>
      <c r="AH245" s="60"/>
      <c r="AI245" s="60"/>
      <c r="AJ245" s="99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100"/>
      <c r="AY245" s="60"/>
    </row>
    <row r="246" spans="1:51" ht="15.75" customHeight="1">
      <c r="A246" s="57"/>
      <c r="B246" s="48"/>
      <c r="C246" s="48"/>
      <c r="D246" s="4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9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60"/>
      <c r="AE246" s="60"/>
      <c r="AF246" s="60"/>
      <c r="AG246" s="60"/>
      <c r="AH246" s="60"/>
      <c r="AI246" s="60"/>
      <c r="AJ246" s="99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100"/>
      <c r="AY246" s="60"/>
    </row>
    <row r="247" spans="1:51" ht="15.75" customHeight="1">
      <c r="A247" s="57"/>
      <c r="B247" s="48"/>
      <c r="C247" s="48"/>
      <c r="D247" s="4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9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60"/>
      <c r="AE247" s="60"/>
      <c r="AF247" s="60"/>
      <c r="AG247" s="60"/>
      <c r="AH247" s="60"/>
      <c r="AI247" s="60"/>
      <c r="AJ247" s="99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100"/>
      <c r="AY247" s="60"/>
    </row>
    <row r="248" spans="1:51" ht="15.75" customHeight="1">
      <c r="A248" s="57"/>
      <c r="B248" s="48"/>
      <c r="C248" s="48"/>
      <c r="D248" s="4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9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60"/>
      <c r="AE248" s="60"/>
      <c r="AF248" s="60"/>
      <c r="AG248" s="60"/>
      <c r="AH248" s="60"/>
      <c r="AI248" s="60"/>
      <c r="AJ248" s="99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100"/>
      <c r="AY248" s="60"/>
    </row>
    <row r="249" spans="1:51" ht="15.75" customHeight="1">
      <c r="A249" s="57"/>
      <c r="B249" s="48"/>
      <c r="C249" s="48"/>
      <c r="D249" s="4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9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60"/>
      <c r="AE249" s="60"/>
      <c r="AF249" s="60"/>
      <c r="AG249" s="60"/>
      <c r="AH249" s="60"/>
      <c r="AI249" s="60"/>
      <c r="AJ249" s="99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100"/>
      <c r="AY249" s="60"/>
    </row>
    <row r="250" spans="1:51" ht="15.75" customHeight="1">
      <c r="A250" s="57"/>
      <c r="B250" s="48"/>
      <c r="C250" s="48"/>
      <c r="D250" s="4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9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60"/>
      <c r="AE250" s="60"/>
      <c r="AF250" s="60"/>
      <c r="AG250" s="60"/>
      <c r="AH250" s="60"/>
      <c r="AI250" s="60"/>
      <c r="AJ250" s="99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100"/>
      <c r="AY250" s="60"/>
    </row>
    <row r="251" spans="1:51" ht="15.75" customHeight="1">
      <c r="A251" s="57"/>
      <c r="B251" s="48"/>
      <c r="C251" s="48"/>
      <c r="D251" s="4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9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60"/>
      <c r="AE251" s="60"/>
      <c r="AF251" s="60"/>
      <c r="AG251" s="60"/>
      <c r="AH251" s="60"/>
      <c r="AI251" s="60"/>
      <c r="AJ251" s="99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100"/>
      <c r="AY251" s="60"/>
    </row>
    <row r="252" spans="1:51" ht="15.75" customHeight="1">
      <c r="A252" s="57"/>
      <c r="B252" s="48"/>
      <c r="C252" s="48"/>
      <c r="D252" s="4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9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60"/>
      <c r="AE252" s="60"/>
      <c r="AF252" s="60"/>
      <c r="AG252" s="60"/>
      <c r="AH252" s="60"/>
      <c r="AI252" s="60"/>
      <c r="AJ252" s="99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100"/>
      <c r="AY252" s="60"/>
    </row>
    <row r="253" spans="1:51" ht="15.75" customHeight="1">
      <c r="A253" s="57"/>
      <c r="B253" s="48"/>
      <c r="C253" s="48"/>
      <c r="D253" s="4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9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60"/>
      <c r="AE253" s="60"/>
      <c r="AF253" s="60"/>
      <c r="AG253" s="60"/>
      <c r="AH253" s="60"/>
      <c r="AI253" s="60"/>
      <c r="AJ253" s="99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100"/>
      <c r="AY253" s="60"/>
    </row>
    <row r="254" spans="1:51" ht="15.75" customHeight="1">
      <c r="A254" s="57"/>
      <c r="B254" s="48"/>
      <c r="C254" s="48"/>
      <c r="D254" s="4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9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60"/>
      <c r="AE254" s="60"/>
      <c r="AF254" s="60"/>
      <c r="AG254" s="60"/>
      <c r="AH254" s="60"/>
      <c r="AI254" s="60"/>
      <c r="AJ254" s="99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100"/>
      <c r="AY254" s="60"/>
    </row>
    <row r="255" spans="1:51" ht="15.75" customHeight="1">
      <c r="A255" s="57"/>
      <c r="B255" s="48"/>
      <c r="C255" s="48"/>
      <c r="D255" s="4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9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60"/>
      <c r="AE255" s="60"/>
      <c r="AF255" s="60"/>
      <c r="AG255" s="60"/>
      <c r="AH255" s="60"/>
      <c r="AI255" s="60"/>
      <c r="AJ255" s="99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100"/>
      <c r="AY255" s="60"/>
    </row>
    <row r="256" spans="1:51" ht="15.75" customHeight="1">
      <c r="A256" s="57"/>
      <c r="B256" s="48"/>
      <c r="C256" s="48"/>
      <c r="D256" s="4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9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60"/>
      <c r="AE256" s="60"/>
      <c r="AF256" s="60"/>
      <c r="AG256" s="60"/>
      <c r="AH256" s="60"/>
      <c r="AI256" s="60"/>
      <c r="AJ256" s="99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100"/>
      <c r="AY256" s="60"/>
    </row>
    <row r="257" spans="1:51" ht="15.75" customHeight="1">
      <c r="A257" s="57"/>
      <c r="B257" s="48"/>
      <c r="C257" s="48"/>
      <c r="D257" s="4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9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60"/>
      <c r="AE257" s="60"/>
      <c r="AF257" s="60"/>
      <c r="AG257" s="60"/>
      <c r="AH257" s="60"/>
      <c r="AI257" s="60"/>
      <c r="AJ257" s="99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100"/>
      <c r="AY257" s="60"/>
    </row>
    <row r="258" spans="1:51" ht="15.75" customHeight="1">
      <c r="A258" s="57"/>
      <c r="B258" s="48"/>
      <c r="C258" s="48"/>
      <c r="D258" s="4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9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60"/>
      <c r="AE258" s="60"/>
      <c r="AF258" s="60"/>
      <c r="AG258" s="60"/>
      <c r="AH258" s="60"/>
      <c r="AI258" s="60"/>
      <c r="AJ258" s="99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100"/>
      <c r="AY258" s="60"/>
    </row>
    <row r="259" spans="1:51" ht="15.75" customHeight="1">
      <c r="A259" s="57"/>
      <c r="B259" s="48"/>
      <c r="C259" s="48"/>
      <c r="D259" s="4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9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60"/>
      <c r="AE259" s="60"/>
      <c r="AF259" s="60"/>
      <c r="AG259" s="60"/>
      <c r="AH259" s="60"/>
      <c r="AI259" s="60"/>
      <c r="AJ259" s="99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100"/>
      <c r="AY259" s="60"/>
    </row>
    <row r="260" spans="1:51" ht="15.75" customHeight="1">
      <c r="A260" s="57"/>
      <c r="B260" s="48"/>
      <c r="C260" s="48"/>
      <c r="D260" s="4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9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60"/>
      <c r="AE260" s="60"/>
      <c r="AF260" s="60"/>
      <c r="AG260" s="60"/>
      <c r="AH260" s="60"/>
      <c r="AI260" s="60"/>
      <c r="AJ260" s="99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100"/>
      <c r="AY260" s="60"/>
    </row>
    <row r="261" spans="1:51" ht="15.75" customHeight="1">
      <c r="A261" s="57"/>
      <c r="B261" s="48"/>
      <c r="C261" s="48"/>
      <c r="D261" s="4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9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60"/>
      <c r="AE261" s="60"/>
      <c r="AF261" s="60"/>
      <c r="AG261" s="60"/>
      <c r="AH261" s="60"/>
      <c r="AI261" s="60"/>
      <c r="AJ261" s="99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100"/>
      <c r="AY261" s="60"/>
    </row>
    <row r="262" spans="1:51" ht="15.75" customHeight="1">
      <c r="A262" s="57"/>
      <c r="B262" s="48"/>
      <c r="C262" s="48"/>
      <c r="D262" s="4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9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60"/>
      <c r="AE262" s="60"/>
      <c r="AF262" s="60"/>
      <c r="AG262" s="60"/>
      <c r="AH262" s="60"/>
      <c r="AI262" s="60"/>
      <c r="AJ262" s="99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100"/>
      <c r="AY262" s="60"/>
    </row>
    <row r="263" spans="1:51" ht="15.75" customHeight="1">
      <c r="A263" s="57"/>
      <c r="B263" s="48"/>
      <c r="C263" s="48"/>
      <c r="D263" s="4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9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60"/>
      <c r="AE263" s="60"/>
      <c r="AF263" s="60"/>
      <c r="AG263" s="60"/>
      <c r="AH263" s="60"/>
      <c r="AI263" s="60"/>
      <c r="AJ263" s="99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100"/>
      <c r="AY263" s="60"/>
    </row>
    <row r="264" spans="1:51" ht="15.75" customHeight="1">
      <c r="A264" s="57"/>
      <c r="B264" s="48"/>
      <c r="C264" s="48"/>
      <c r="D264" s="4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9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60"/>
      <c r="AE264" s="60"/>
      <c r="AF264" s="60"/>
      <c r="AG264" s="60"/>
      <c r="AH264" s="60"/>
      <c r="AI264" s="60"/>
      <c r="AJ264" s="99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100"/>
      <c r="AY264" s="60"/>
    </row>
    <row r="265" spans="1:51" ht="15.75" customHeight="1">
      <c r="A265" s="57"/>
      <c r="B265" s="48"/>
      <c r="C265" s="48"/>
      <c r="D265" s="4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9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60"/>
      <c r="AE265" s="60"/>
      <c r="AF265" s="60"/>
      <c r="AG265" s="60"/>
      <c r="AH265" s="60"/>
      <c r="AI265" s="60"/>
      <c r="AJ265" s="99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100"/>
      <c r="AY265" s="60"/>
    </row>
    <row r="266" spans="1:51" ht="15.75" customHeight="1">
      <c r="A266" s="57"/>
      <c r="B266" s="48"/>
      <c r="C266" s="48"/>
      <c r="D266" s="4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9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60"/>
      <c r="AE266" s="60"/>
      <c r="AF266" s="60"/>
      <c r="AG266" s="60"/>
      <c r="AH266" s="60"/>
      <c r="AI266" s="60"/>
      <c r="AJ266" s="99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100"/>
      <c r="AY266" s="60"/>
    </row>
    <row r="267" spans="1:51" ht="15.75" customHeight="1">
      <c r="A267" s="57"/>
      <c r="B267" s="48"/>
      <c r="C267" s="48"/>
      <c r="D267" s="4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9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60"/>
      <c r="AE267" s="60"/>
      <c r="AF267" s="60"/>
      <c r="AG267" s="60"/>
      <c r="AH267" s="60"/>
      <c r="AI267" s="60"/>
      <c r="AJ267" s="99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100"/>
      <c r="AY267" s="60"/>
    </row>
    <row r="268" spans="1:51" ht="15.75" customHeight="1">
      <c r="A268" s="57"/>
      <c r="B268" s="48"/>
      <c r="C268" s="48"/>
      <c r="D268" s="4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9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60"/>
      <c r="AE268" s="60"/>
      <c r="AF268" s="60"/>
      <c r="AG268" s="60"/>
      <c r="AH268" s="60"/>
      <c r="AI268" s="60"/>
      <c r="AJ268" s="99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100"/>
      <c r="AY268" s="60"/>
    </row>
    <row r="269" spans="1:51" ht="15.75" customHeight="1">
      <c r="A269" s="57"/>
      <c r="B269" s="48"/>
      <c r="C269" s="48"/>
      <c r="D269" s="4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9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60"/>
      <c r="AE269" s="60"/>
      <c r="AF269" s="60"/>
      <c r="AG269" s="60"/>
      <c r="AH269" s="60"/>
      <c r="AI269" s="60"/>
      <c r="AJ269" s="99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100"/>
      <c r="AY269" s="60"/>
    </row>
    <row r="270" spans="1:51" ht="15.75" customHeight="1">
      <c r="A270" s="57"/>
      <c r="B270" s="48"/>
      <c r="C270" s="48"/>
      <c r="D270" s="4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9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60"/>
      <c r="AE270" s="60"/>
      <c r="AF270" s="60"/>
      <c r="AG270" s="60"/>
      <c r="AH270" s="60"/>
      <c r="AI270" s="60"/>
      <c r="AJ270" s="99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100"/>
      <c r="AY270" s="60"/>
    </row>
    <row r="271" spans="1:51" ht="15.75" customHeight="1">
      <c r="A271" s="57"/>
      <c r="B271" s="48"/>
      <c r="C271" s="48"/>
      <c r="D271" s="4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9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60"/>
      <c r="AE271" s="60"/>
      <c r="AF271" s="60"/>
      <c r="AG271" s="60"/>
      <c r="AH271" s="60"/>
      <c r="AI271" s="60"/>
      <c r="AJ271" s="99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100"/>
      <c r="AY271" s="60"/>
    </row>
    <row r="272" spans="1:51" ht="15.75" customHeight="1">
      <c r="A272" s="57"/>
      <c r="B272" s="48"/>
      <c r="C272" s="48"/>
      <c r="D272" s="4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9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60"/>
      <c r="AE272" s="60"/>
      <c r="AF272" s="60"/>
      <c r="AG272" s="60"/>
      <c r="AH272" s="60"/>
      <c r="AI272" s="60"/>
      <c r="AJ272" s="99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100"/>
      <c r="AY272" s="60"/>
    </row>
    <row r="273" spans="1:51" ht="15.75" customHeight="1">
      <c r="A273" s="57"/>
      <c r="B273" s="48"/>
      <c r="C273" s="48"/>
      <c r="D273" s="4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9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60"/>
      <c r="AE273" s="60"/>
      <c r="AF273" s="60"/>
      <c r="AG273" s="60"/>
      <c r="AH273" s="60"/>
      <c r="AI273" s="60"/>
      <c r="AJ273" s="99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100"/>
      <c r="AY273" s="60"/>
    </row>
    <row r="274" spans="1:51" ht="15.75" customHeight="1">
      <c r="A274" s="57"/>
      <c r="B274" s="48"/>
      <c r="C274" s="48"/>
      <c r="D274" s="4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9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60"/>
      <c r="AE274" s="60"/>
      <c r="AF274" s="60"/>
      <c r="AG274" s="60"/>
      <c r="AH274" s="60"/>
      <c r="AI274" s="60"/>
      <c r="AJ274" s="99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100"/>
      <c r="AY274" s="60"/>
    </row>
    <row r="275" spans="1:51" ht="15.75" customHeight="1">
      <c r="A275" s="57"/>
      <c r="B275" s="48"/>
      <c r="C275" s="48"/>
      <c r="D275" s="4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9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60"/>
      <c r="AE275" s="60"/>
      <c r="AF275" s="60"/>
      <c r="AG275" s="60"/>
      <c r="AH275" s="60"/>
      <c r="AI275" s="60"/>
      <c r="AJ275" s="99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100"/>
      <c r="AY275" s="60"/>
    </row>
    <row r="276" spans="1:51" ht="15.75" customHeight="1">
      <c r="A276" s="57"/>
      <c r="B276" s="48"/>
      <c r="C276" s="48"/>
      <c r="D276" s="4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9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60"/>
      <c r="AE276" s="60"/>
      <c r="AF276" s="60"/>
      <c r="AG276" s="60"/>
      <c r="AH276" s="60"/>
      <c r="AI276" s="60"/>
      <c r="AJ276" s="99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100"/>
      <c r="AY276" s="60"/>
    </row>
    <row r="277" spans="1:51" ht="15.75" customHeight="1">
      <c r="A277" s="57"/>
      <c r="B277" s="48"/>
      <c r="C277" s="48"/>
      <c r="D277" s="4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9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60"/>
      <c r="AE277" s="60"/>
      <c r="AF277" s="60"/>
      <c r="AG277" s="60"/>
      <c r="AH277" s="60"/>
      <c r="AI277" s="60"/>
      <c r="AJ277" s="99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100"/>
      <c r="AY277" s="60"/>
    </row>
    <row r="278" spans="1:51" ht="15.75" customHeight="1">
      <c r="A278" s="57"/>
      <c r="B278" s="48"/>
      <c r="C278" s="48"/>
      <c r="D278" s="4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9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60"/>
      <c r="AE278" s="60"/>
      <c r="AF278" s="60"/>
      <c r="AG278" s="60"/>
      <c r="AH278" s="60"/>
      <c r="AI278" s="60"/>
      <c r="AJ278" s="99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100"/>
      <c r="AY278" s="60"/>
    </row>
    <row r="279" spans="1:51" ht="15.75" customHeight="1">
      <c r="A279" s="57"/>
      <c r="B279" s="48"/>
      <c r="C279" s="48"/>
      <c r="D279" s="4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9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60"/>
      <c r="AE279" s="60"/>
      <c r="AF279" s="60"/>
      <c r="AG279" s="60"/>
      <c r="AH279" s="60"/>
      <c r="AI279" s="60"/>
      <c r="AJ279" s="99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100"/>
      <c r="AY279" s="60"/>
    </row>
    <row r="280" spans="1:51" ht="15.75" customHeight="1">
      <c r="A280" s="57"/>
      <c r="B280" s="48"/>
      <c r="C280" s="48"/>
      <c r="D280" s="4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9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60"/>
      <c r="AE280" s="60"/>
      <c r="AF280" s="60"/>
      <c r="AG280" s="60"/>
      <c r="AH280" s="60"/>
      <c r="AI280" s="60"/>
      <c r="AJ280" s="99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100"/>
      <c r="AY280" s="60"/>
    </row>
    <row r="281" spans="1:51" ht="15.75" customHeight="1">
      <c r="A281" s="57"/>
      <c r="B281" s="48"/>
      <c r="C281" s="48"/>
      <c r="D281" s="4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9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60"/>
      <c r="AE281" s="60"/>
      <c r="AF281" s="60"/>
      <c r="AG281" s="60"/>
      <c r="AH281" s="60"/>
      <c r="AI281" s="60"/>
      <c r="AJ281" s="99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100"/>
      <c r="AY281" s="60"/>
    </row>
    <row r="282" spans="1:51" ht="15.75" customHeight="1">
      <c r="A282" s="57"/>
      <c r="B282" s="48"/>
      <c r="C282" s="48"/>
      <c r="D282" s="4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9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60"/>
      <c r="AE282" s="60"/>
      <c r="AF282" s="60"/>
      <c r="AG282" s="60"/>
      <c r="AH282" s="60"/>
      <c r="AI282" s="60"/>
      <c r="AJ282" s="99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100"/>
      <c r="AY282" s="60"/>
    </row>
    <row r="283" spans="1:51" ht="15.75" customHeight="1">
      <c r="A283" s="57"/>
      <c r="B283" s="48"/>
      <c r="C283" s="48"/>
      <c r="D283" s="4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9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60"/>
      <c r="AE283" s="60"/>
      <c r="AF283" s="60"/>
      <c r="AG283" s="60"/>
      <c r="AH283" s="60"/>
      <c r="AI283" s="60"/>
      <c r="AJ283" s="99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100"/>
      <c r="AY283" s="60"/>
    </row>
    <row r="284" spans="1:51" ht="15.75" customHeight="1">
      <c r="A284" s="57"/>
      <c r="B284" s="48"/>
      <c r="C284" s="48"/>
      <c r="D284" s="4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9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60"/>
      <c r="AE284" s="60"/>
      <c r="AF284" s="60"/>
      <c r="AG284" s="60"/>
      <c r="AH284" s="60"/>
      <c r="AI284" s="60"/>
      <c r="AJ284" s="99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100"/>
      <c r="AY284" s="60"/>
    </row>
    <row r="285" spans="1:51" ht="15.75" customHeight="1">
      <c r="A285" s="57"/>
      <c r="B285" s="48"/>
      <c r="C285" s="48"/>
      <c r="D285" s="4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9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60"/>
      <c r="AE285" s="60"/>
      <c r="AF285" s="60"/>
      <c r="AG285" s="60"/>
      <c r="AH285" s="60"/>
      <c r="AI285" s="60"/>
      <c r="AJ285" s="99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100"/>
      <c r="AY285" s="60"/>
    </row>
    <row r="286" spans="1:51" ht="15.75" customHeight="1">
      <c r="A286" s="57"/>
      <c r="B286" s="48"/>
      <c r="C286" s="48"/>
      <c r="D286" s="4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9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60"/>
      <c r="AE286" s="60"/>
      <c r="AF286" s="60"/>
      <c r="AG286" s="60"/>
      <c r="AH286" s="60"/>
      <c r="AI286" s="60"/>
      <c r="AJ286" s="99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100"/>
      <c r="AY286" s="60"/>
    </row>
    <row r="287" spans="1:51" ht="15.75" customHeight="1">
      <c r="A287" s="57"/>
      <c r="B287" s="48"/>
      <c r="C287" s="48"/>
      <c r="D287" s="4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9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60"/>
      <c r="AE287" s="60"/>
      <c r="AF287" s="60"/>
      <c r="AG287" s="60"/>
      <c r="AH287" s="60"/>
      <c r="AI287" s="60"/>
      <c r="AJ287" s="99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100"/>
      <c r="AY287" s="60"/>
    </row>
    <row r="288" spans="1:51" ht="15.75" customHeight="1">
      <c r="A288" s="57"/>
      <c r="B288" s="48"/>
      <c r="C288" s="48"/>
      <c r="D288" s="4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9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60"/>
      <c r="AE288" s="60"/>
      <c r="AF288" s="60"/>
      <c r="AG288" s="60"/>
      <c r="AH288" s="60"/>
      <c r="AI288" s="60"/>
      <c r="AJ288" s="99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100"/>
      <c r="AY288" s="60"/>
    </row>
    <row r="289" spans="1:51" ht="15.75" customHeight="1">
      <c r="A289" s="57"/>
      <c r="B289" s="48"/>
      <c r="C289" s="48"/>
      <c r="D289" s="4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9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60"/>
      <c r="AE289" s="60"/>
      <c r="AF289" s="60"/>
      <c r="AG289" s="60"/>
      <c r="AH289" s="60"/>
      <c r="AI289" s="60"/>
      <c r="AJ289" s="99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100"/>
      <c r="AY289" s="60"/>
    </row>
    <row r="290" spans="1:51" ht="15.75" customHeight="1">
      <c r="A290" s="57"/>
      <c r="B290" s="48"/>
      <c r="C290" s="48"/>
      <c r="D290" s="4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9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60"/>
      <c r="AE290" s="60"/>
      <c r="AF290" s="60"/>
      <c r="AG290" s="60"/>
      <c r="AH290" s="60"/>
      <c r="AI290" s="60"/>
      <c r="AJ290" s="99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100"/>
      <c r="AY290" s="60"/>
    </row>
    <row r="291" spans="1:51" ht="15.75" customHeight="1">
      <c r="A291" s="57"/>
      <c r="B291" s="48"/>
      <c r="C291" s="48"/>
      <c r="D291" s="4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9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60"/>
      <c r="AE291" s="60"/>
      <c r="AF291" s="60"/>
      <c r="AG291" s="60"/>
      <c r="AH291" s="60"/>
      <c r="AI291" s="60"/>
      <c r="AJ291" s="99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100"/>
      <c r="AY291" s="60"/>
    </row>
    <row r="292" spans="1:51" ht="15.75" customHeight="1">
      <c r="A292" s="57"/>
      <c r="B292" s="48"/>
      <c r="C292" s="48"/>
      <c r="D292" s="4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9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60"/>
      <c r="AE292" s="60"/>
      <c r="AF292" s="60"/>
      <c r="AG292" s="60"/>
      <c r="AH292" s="60"/>
      <c r="AI292" s="60"/>
      <c r="AJ292" s="99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100"/>
      <c r="AY292" s="60"/>
    </row>
    <row r="293" spans="1:51" ht="15.75" customHeight="1">
      <c r="A293" s="57"/>
      <c r="B293" s="48"/>
      <c r="C293" s="48"/>
      <c r="D293" s="4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9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60"/>
      <c r="AE293" s="60"/>
      <c r="AF293" s="60"/>
      <c r="AG293" s="60"/>
      <c r="AH293" s="60"/>
      <c r="AI293" s="60"/>
      <c r="AJ293" s="99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100"/>
      <c r="AY293" s="60"/>
    </row>
    <row r="294" spans="1:51" ht="15.75" customHeight="1">
      <c r="A294" s="57"/>
      <c r="B294" s="48"/>
      <c r="C294" s="48"/>
      <c r="D294" s="4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9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60"/>
      <c r="AE294" s="60"/>
      <c r="AF294" s="60"/>
      <c r="AG294" s="60"/>
      <c r="AH294" s="60"/>
      <c r="AI294" s="60"/>
      <c r="AJ294" s="99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100"/>
      <c r="AY294" s="60"/>
    </row>
    <row r="295" spans="1:51" ht="15.75" customHeight="1">
      <c r="A295" s="57"/>
      <c r="B295" s="48"/>
      <c r="C295" s="48"/>
      <c r="D295" s="4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9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60"/>
      <c r="AE295" s="60"/>
      <c r="AF295" s="60"/>
      <c r="AG295" s="60"/>
      <c r="AH295" s="60"/>
      <c r="AI295" s="60"/>
      <c r="AJ295" s="99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100"/>
      <c r="AY295" s="60"/>
    </row>
    <row r="296" spans="1:51" ht="15.75" customHeight="1">
      <c r="A296" s="57"/>
      <c r="B296" s="48"/>
      <c r="C296" s="48"/>
      <c r="D296" s="4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9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60"/>
      <c r="AE296" s="60"/>
      <c r="AF296" s="60"/>
      <c r="AG296" s="60"/>
      <c r="AH296" s="60"/>
      <c r="AI296" s="60"/>
      <c r="AJ296" s="99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100"/>
      <c r="AY296" s="60"/>
    </row>
    <row r="297" spans="1:51" ht="15.75" customHeight="1">
      <c r="A297" s="57"/>
      <c r="B297" s="48"/>
      <c r="C297" s="48"/>
      <c r="D297" s="4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9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60"/>
      <c r="AE297" s="60"/>
      <c r="AF297" s="60"/>
      <c r="AG297" s="60"/>
      <c r="AH297" s="60"/>
      <c r="AI297" s="60"/>
      <c r="AJ297" s="99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100"/>
      <c r="AY297" s="60"/>
    </row>
    <row r="298" spans="1:51" ht="15.75" customHeight="1">
      <c r="A298" s="57"/>
      <c r="B298" s="48"/>
      <c r="C298" s="48"/>
      <c r="D298" s="4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9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60"/>
      <c r="AE298" s="60"/>
      <c r="AF298" s="60"/>
      <c r="AG298" s="60"/>
      <c r="AH298" s="60"/>
      <c r="AI298" s="60"/>
      <c r="AJ298" s="99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100"/>
      <c r="AY298" s="60"/>
    </row>
    <row r="299" spans="1:51" ht="15.75" customHeight="1">
      <c r="A299" s="57"/>
      <c r="B299" s="48"/>
      <c r="C299" s="48"/>
      <c r="D299" s="4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9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60"/>
      <c r="AE299" s="60"/>
      <c r="AF299" s="60"/>
      <c r="AG299" s="60"/>
      <c r="AH299" s="60"/>
      <c r="AI299" s="60"/>
      <c r="AJ299" s="99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100"/>
      <c r="AY299" s="60"/>
    </row>
    <row r="300" spans="1:51" ht="15.75" customHeight="1">
      <c r="A300" s="57"/>
      <c r="B300" s="48"/>
      <c r="C300" s="48"/>
      <c r="D300" s="4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9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60"/>
      <c r="AE300" s="60"/>
      <c r="AF300" s="60"/>
      <c r="AG300" s="60"/>
      <c r="AH300" s="60"/>
      <c r="AI300" s="60"/>
      <c r="AJ300" s="99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100"/>
      <c r="AY300" s="60"/>
    </row>
    <row r="301" spans="1:51" ht="15.75" customHeight="1">
      <c r="A301" s="57"/>
      <c r="B301" s="48"/>
      <c r="C301" s="48"/>
      <c r="D301" s="4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9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60"/>
      <c r="AE301" s="60"/>
      <c r="AF301" s="60"/>
      <c r="AG301" s="60"/>
      <c r="AH301" s="60"/>
      <c r="AI301" s="60"/>
      <c r="AJ301" s="99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100"/>
      <c r="AY301" s="60"/>
    </row>
    <row r="302" spans="1:51" ht="15.75" customHeight="1">
      <c r="A302" s="57"/>
      <c r="B302" s="48"/>
      <c r="C302" s="48"/>
      <c r="D302" s="4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9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60"/>
      <c r="AE302" s="60"/>
      <c r="AF302" s="60"/>
      <c r="AG302" s="60"/>
      <c r="AH302" s="60"/>
      <c r="AI302" s="60"/>
      <c r="AJ302" s="99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100"/>
      <c r="AY302" s="60"/>
    </row>
    <row r="303" spans="1:51" ht="15.75" customHeight="1">
      <c r="A303" s="57"/>
      <c r="B303" s="48"/>
      <c r="C303" s="48"/>
      <c r="D303" s="4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9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60"/>
      <c r="AE303" s="60"/>
      <c r="AF303" s="60"/>
      <c r="AG303" s="60"/>
      <c r="AH303" s="60"/>
      <c r="AI303" s="60"/>
      <c r="AJ303" s="99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100"/>
      <c r="AY303" s="60"/>
    </row>
    <row r="304" spans="1:51" ht="15.75" customHeight="1">
      <c r="A304" s="57"/>
      <c r="B304" s="48"/>
      <c r="C304" s="48"/>
      <c r="D304" s="4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9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60"/>
      <c r="AE304" s="60"/>
      <c r="AF304" s="60"/>
      <c r="AG304" s="60"/>
      <c r="AH304" s="60"/>
      <c r="AI304" s="60"/>
      <c r="AJ304" s="99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100"/>
      <c r="AY304" s="60"/>
    </row>
    <row r="305" spans="1:51" ht="15.75" customHeight="1">
      <c r="A305" s="57"/>
      <c r="B305" s="48"/>
      <c r="C305" s="48"/>
      <c r="D305" s="4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9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60"/>
      <c r="AE305" s="60"/>
      <c r="AF305" s="60"/>
      <c r="AG305" s="60"/>
      <c r="AH305" s="60"/>
      <c r="AI305" s="60"/>
      <c r="AJ305" s="99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100"/>
      <c r="AY305" s="60"/>
    </row>
    <row r="306" spans="1:51" ht="15.75" customHeight="1">
      <c r="A306" s="57"/>
      <c r="B306" s="48"/>
      <c r="C306" s="48"/>
      <c r="D306" s="4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9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60"/>
      <c r="AE306" s="60"/>
      <c r="AF306" s="60"/>
      <c r="AG306" s="60"/>
      <c r="AH306" s="60"/>
      <c r="AI306" s="60"/>
      <c r="AJ306" s="99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100"/>
      <c r="AY306" s="60"/>
    </row>
    <row r="307" spans="1:51" ht="15.75" customHeight="1">
      <c r="A307" s="57"/>
      <c r="B307" s="48"/>
      <c r="C307" s="48"/>
      <c r="D307" s="4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9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60"/>
      <c r="AE307" s="60"/>
      <c r="AF307" s="60"/>
      <c r="AG307" s="60"/>
      <c r="AH307" s="60"/>
      <c r="AI307" s="60"/>
      <c r="AJ307" s="99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100"/>
      <c r="AY307" s="60"/>
    </row>
    <row r="308" spans="1:51" ht="15.75" customHeight="1">
      <c r="A308" s="57"/>
      <c r="B308" s="48"/>
      <c r="C308" s="48"/>
      <c r="D308" s="4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9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60"/>
      <c r="AE308" s="60"/>
      <c r="AF308" s="60"/>
      <c r="AG308" s="60"/>
      <c r="AH308" s="60"/>
      <c r="AI308" s="60"/>
      <c r="AJ308" s="99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100"/>
      <c r="AY308" s="60"/>
    </row>
    <row r="309" spans="1:51" ht="15.75" customHeight="1">
      <c r="A309" s="57"/>
      <c r="B309" s="48"/>
      <c r="C309" s="48"/>
      <c r="D309" s="4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9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60"/>
      <c r="AE309" s="60"/>
      <c r="AF309" s="60"/>
      <c r="AG309" s="60"/>
      <c r="AH309" s="60"/>
      <c r="AI309" s="60"/>
      <c r="AJ309" s="99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100"/>
      <c r="AY309" s="60"/>
    </row>
    <row r="310" spans="1:51" ht="15.75" customHeight="1">
      <c r="A310" s="57"/>
      <c r="B310" s="48"/>
      <c r="C310" s="48"/>
      <c r="D310" s="4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9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60"/>
      <c r="AE310" s="60"/>
      <c r="AF310" s="60"/>
      <c r="AG310" s="60"/>
      <c r="AH310" s="60"/>
      <c r="AI310" s="60"/>
      <c r="AJ310" s="99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100"/>
      <c r="AY310" s="60"/>
    </row>
    <row r="311" spans="1:51" ht="15.75" customHeight="1">
      <c r="A311" s="57"/>
      <c r="B311" s="48"/>
      <c r="C311" s="48"/>
      <c r="D311" s="4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9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60"/>
      <c r="AE311" s="60"/>
      <c r="AF311" s="60"/>
      <c r="AG311" s="60"/>
      <c r="AH311" s="60"/>
      <c r="AI311" s="60"/>
      <c r="AJ311" s="99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100"/>
      <c r="AY311" s="60"/>
    </row>
    <row r="312" spans="1:51" ht="15.75" customHeight="1">
      <c r="A312" s="57"/>
      <c r="B312" s="48"/>
      <c r="C312" s="48"/>
      <c r="D312" s="4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9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60"/>
      <c r="AE312" s="60"/>
      <c r="AF312" s="60"/>
      <c r="AG312" s="60"/>
      <c r="AH312" s="60"/>
      <c r="AI312" s="60"/>
      <c r="AJ312" s="99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100"/>
      <c r="AY312" s="60"/>
    </row>
    <row r="313" spans="1:51" ht="15.75" customHeight="1">
      <c r="A313" s="57"/>
      <c r="B313" s="48"/>
      <c r="C313" s="48"/>
      <c r="D313" s="4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9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60"/>
      <c r="AE313" s="60"/>
      <c r="AF313" s="60"/>
      <c r="AG313" s="60"/>
      <c r="AH313" s="60"/>
      <c r="AI313" s="60"/>
      <c r="AJ313" s="99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100"/>
      <c r="AY313" s="60"/>
    </row>
    <row r="314" spans="1:51" ht="15.75" customHeight="1">
      <c r="A314" s="57"/>
      <c r="B314" s="48"/>
      <c r="C314" s="48"/>
      <c r="D314" s="4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9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60"/>
      <c r="AE314" s="60"/>
      <c r="AF314" s="60"/>
      <c r="AG314" s="60"/>
      <c r="AH314" s="60"/>
      <c r="AI314" s="60"/>
      <c r="AJ314" s="99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100"/>
      <c r="AY314" s="60"/>
    </row>
    <row r="315" spans="1:51" ht="15.75" customHeight="1">
      <c r="A315" s="57"/>
      <c r="B315" s="48"/>
      <c r="C315" s="48"/>
      <c r="D315" s="4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9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60"/>
      <c r="AE315" s="60"/>
      <c r="AF315" s="60"/>
      <c r="AG315" s="60"/>
      <c r="AH315" s="60"/>
      <c r="AI315" s="60"/>
      <c r="AJ315" s="99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100"/>
      <c r="AY315" s="60"/>
    </row>
    <row r="316" spans="1:51" ht="15.75" customHeight="1">
      <c r="A316" s="57"/>
      <c r="B316" s="48"/>
      <c r="C316" s="48"/>
      <c r="D316" s="4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9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60"/>
      <c r="AE316" s="60"/>
      <c r="AF316" s="60"/>
      <c r="AG316" s="60"/>
      <c r="AH316" s="60"/>
      <c r="AI316" s="60"/>
      <c r="AJ316" s="99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100"/>
      <c r="AY316" s="60"/>
    </row>
    <row r="317" spans="1:51" ht="15.75" customHeight="1">
      <c r="A317" s="57"/>
      <c r="B317" s="48"/>
      <c r="C317" s="48"/>
      <c r="D317" s="4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9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60"/>
      <c r="AE317" s="60"/>
      <c r="AF317" s="60"/>
      <c r="AG317" s="60"/>
      <c r="AH317" s="60"/>
      <c r="AI317" s="60"/>
      <c r="AJ317" s="99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100"/>
      <c r="AY317" s="60"/>
    </row>
    <row r="318" spans="1:51" ht="15.75" customHeight="1">
      <c r="A318" s="57"/>
      <c r="B318" s="48"/>
      <c r="C318" s="48"/>
      <c r="D318" s="4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9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60"/>
      <c r="AE318" s="60"/>
      <c r="AF318" s="60"/>
      <c r="AG318" s="60"/>
      <c r="AH318" s="60"/>
      <c r="AI318" s="60"/>
      <c r="AJ318" s="99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100"/>
      <c r="AY318" s="60"/>
    </row>
    <row r="319" spans="1:51" ht="15.75" customHeight="1">
      <c r="A319" s="57"/>
      <c r="B319" s="48"/>
      <c r="C319" s="48"/>
      <c r="D319" s="4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9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60"/>
      <c r="AE319" s="60"/>
      <c r="AF319" s="60"/>
      <c r="AG319" s="60"/>
      <c r="AH319" s="60"/>
      <c r="AI319" s="60"/>
      <c r="AJ319" s="99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100"/>
      <c r="AY319" s="60"/>
    </row>
    <row r="320" spans="1:51" ht="15.75" customHeight="1">
      <c r="A320" s="57"/>
      <c r="B320" s="48"/>
      <c r="C320" s="48"/>
      <c r="D320" s="4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9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60"/>
      <c r="AE320" s="60"/>
      <c r="AF320" s="60"/>
      <c r="AG320" s="60"/>
      <c r="AH320" s="60"/>
      <c r="AI320" s="60"/>
      <c r="AJ320" s="99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100"/>
      <c r="AY320" s="60"/>
    </row>
    <row r="321" spans="1:51" ht="15.75" customHeight="1">
      <c r="A321" s="57"/>
      <c r="B321" s="48"/>
      <c r="C321" s="48"/>
      <c r="D321" s="4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9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60"/>
      <c r="AE321" s="60"/>
      <c r="AF321" s="60"/>
      <c r="AG321" s="60"/>
      <c r="AH321" s="60"/>
      <c r="AI321" s="60"/>
      <c r="AJ321" s="99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100"/>
      <c r="AY321" s="60"/>
    </row>
    <row r="322" spans="1:51" ht="15.75" customHeight="1">
      <c r="A322" s="57"/>
      <c r="B322" s="48"/>
      <c r="C322" s="48"/>
      <c r="D322" s="4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9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60"/>
      <c r="AE322" s="60"/>
      <c r="AF322" s="60"/>
      <c r="AG322" s="60"/>
      <c r="AH322" s="60"/>
      <c r="AI322" s="60"/>
      <c r="AJ322" s="99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100"/>
      <c r="AY322" s="60"/>
    </row>
    <row r="323" spans="1:51" ht="15.75" customHeight="1">
      <c r="A323" s="57"/>
      <c r="B323" s="48"/>
      <c r="C323" s="48"/>
      <c r="D323" s="4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9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60"/>
      <c r="AE323" s="60"/>
      <c r="AF323" s="60"/>
      <c r="AG323" s="60"/>
      <c r="AH323" s="60"/>
      <c r="AI323" s="60"/>
      <c r="AJ323" s="99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100"/>
      <c r="AY323" s="60"/>
    </row>
    <row r="324" spans="1:51" ht="15.75" customHeight="1">
      <c r="A324" s="57"/>
      <c r="B324" s="48"/>
      <c r="C324" s="48"/>
      <c r="D324" s="4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9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60"/>
      <c r="AE324" s="60"/>
      <c r="AF324" s="60"/>
      <c r="AG324" s="60"/>
      <c r="AH324" s="60"/>
      <c r="AI324" s="60"/>
      <c r="AJ324" s="99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100"/>
      <c r="AY324" s="60"/>
    </row>
    <row r="325" spans="1:51" ht="15.75" customHeight="1">
      <c r="A325" s="57"/>
      <c r="B325" s="48"/>
      <c r="C325" s="48"/>
      <c r="D325" s="4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9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60"/>
      <c r="AE325" s="60"/>
      <c r="AF325" s="60"/>
      <c r="AG325" s="60"/>
      <c r="AH325" s="60"/>
      <c r="AI325" s="60"/>
      <c r="AJ325" s="99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100"/>
      <c r="AY325" s="60"/>
    </row>
    <row r="326" spans="1:51" ht="15.75" customHeight="1">
      <c r="A326" s="57"/>
      <c r="B326" s="48"/>
      <c r="C326" s="48"/>
      <c r="D326" s="4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9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60"/>
      <c r="AE326" s="60"/>
      <c r="AF326" s="60"/>
      <c r="AG326" s="60"/>
      <c r="AH326" s="60"/>
      <c r="AI326" s="60"/>
      <c r="AJ326" s="99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100"/>
      <c r="AY326" s="60"/>
    </row>
    <row r="327" spans="1:51" ht="15.75" customHeight="1">
      <c r="A327" s="57"/>
      <c r="B327" s="48"/>
      <c r="C327" s="48"/>
      <c r="D327" s="4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9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60"/>
      <c r="AE327" s="60"/>
      <c r="AF327" s="60"/>
      <c r="AG327" s="60"/>
      <c r="AH327" s="60"/>
      <c r="AI327" s="60"/>
      <c r="AJ327" s="99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100"/>
      <c r="AY327" s="60"/>
    </row>
    <row r="328" spans="1:51" ht="15.75" customHeight="1">
      <c r="A328" s="57"/>
      <c r="B328" s="48"/>
      <c r="C328" s="48"/>
      <c r="D328" s="4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9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60"/>
      <c r="AE328" s="60"/>
      <c r="AF328" s="60"/>
      <c r="AG328" s="60"/>
      <c r="AH328" s="60"/>
      <c r="AI328" s="60"/>
      <c r="AJ328" s="99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100"/>
      <c r="AY328" s="60"/>
    </row>
    <row r="329" spans="1:51" ht="15.75" customHeight="1">
      <c r="A329" s="57"/>
      <c r="B329" s="48"/>
      <c r="C329" s="48"/>
      <c r="D329" s="4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9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60"/>
      <c r="AE329" s="60"/>
      <c r="AF329" s="60"/>
      <c r="AG329" s="60"/>
      <c r="AH329" s="60"/>
      <c r="AI329" s="60"/>
      <c r="AJ329" s="99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100"/>
      <c r="AY329" s="60"/>
    </row>
    <row r="330" spans="1:51" ht="15.75" customHeight="1">
      <c r="A330" s="57"/>
      <c r="B330" s="48"/>
      <c r="C330" s="48"/>
      <c r="D330" s="4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9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60"/>
      <c r="AE330" s="60"/>
      <c r="AF330" s="60"/>
      <c r="AG330" s="60"/>
      <c r="AH330" s="60"/>
      <c r="AI330" s="60"/>
      <c r="AJ330" s="99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100"/>
      <c r="AY330" s="60"/>
    </row>
    <row r="331" spans="1:51" ht="15.75" customHeight="1">
      <c r="A331" s="57"/>
      <c r="B331" s="48"/>
      <c r="C331" s="48"/>
      <c r="D331" s="4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9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60"/>
      <c r="AE331" s="60"/>
      <c r="AF331" s="60"/>
      <c r="AG331" s="60"/>
      <c r="AH331" s="60"/>
      <c r="AI331" s="60"/>
      <c r="AJ331" s="99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100"/>
      <c r="AY331" s="60"/>
    </row>
    <row r="332" spans="1:51" ht="15.75" customHeight="1">
      <c r="A332" s="57"/>
      <c r="B332" s="48"/>
      <c r="C332" s="48"/>
      <c r="D332" s="4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9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60"/>
      <c r="AE332" s="60"/>
      <c r="AF332" s="60"/>
      <c r="AG332" s="60"/>
      <c r="AH332" s="60"/>
      <c r="AI332" s="60"/>
      <c r="AJ332" s="99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100"/>
      <c r="AY332" s="60"/>
    </row>
    <row r="333" spans="1:51" ht="15.75" customHeight="1">
      <c r="A333" s="57"/>
      <c r="B333" s="48"/>
      <c r="C333" s="48"/>
      <c r="D333" s="4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9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60"/>
      <c r="AE333" s="60"/>
      <c r="AF333" s="60"/>
      <c r="AG333" s="60"/>
      <c r="AH333" s="60"/>
      <c r="AI333" s="60"/>
      <c r="AJ333" s="99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100"/>
      <c r="AY333" s="60"/>
    </row>
    <row r="334" spans="1:51" ht="15.75" customHeight="1">
      <c r="A334" s="57"/>
      <c r="B334" s="48"/>
      <c r="C334" s="48"/>
      <c r="D334" s="4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9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60"/>
      <c r="AE334" s="60"/>
      <c r="AF334" s="60"/>
      <c r="AG334" s="60"/>
      <c r="AH334" s="60"/>
      <c r="AI334" s="60"/>
      <c r="AJ334" s="99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100"/>
      <c r="AY334" s="60"/>
    </row>
    <row r="335" spans="1:51" ht="15.75" customHeight="1">
      <c r="A335" s="57"/>
      <c r="B335" s="48"/>
      <c r="C335" s="48"/>
      <c r="D335" s="4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9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60"/>
      <c r="AE335" s="60"/>
      <c r="AF335" s="60"/>
      <c r="AG335" s="60"/>
      <c r="AH335" s="60"/>
      <c r="AI335" s="60"/>
      <c r="AJ335" s="99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100"/>
      <c r="AY335" s="60"/>
    </row>
    <row r="336" spans="1:51" ht="15.75" customHeight="1">
      <c r="A336" s="57"/>
      <c r="B336" s="48"/>
      <c r="C336" s="48"/>
      <c r="D336" s="4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9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60"/>
      <c r="AE336" s="60"/>
      <c r="AF336" s="60"/>
      <c r="AG336" s="60"/>
      <c r="AH336" s="60"/>
      <c r="AI336" s="60"/>
      <c r="AJ336" s="99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100"/>
      <c r="AY336" s="60"/>
    </row>
    <row r="337" spans="1:51" ht="15.75" customHeight="1">
      <c r="A337" s="57"/>
      <c r="B337" s="48"/>
      <c r="C337" s="48"/>
      <c r="D337" s="4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9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60"/>
      <c r="AE337" s="60"/>
      <c r="AF337" s="60"/>
      <c r="AG337" s="60"/>
      <c r="AH337" s="60"/>
      <c r="AI337" s="60"/>
      <c r="AJ337" s="99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100"/>
      <c r="AY337" s="60"/>
    </row>
    <row r="338" spans="1:51" ht="15.75" customHeight="1">
      <c r="A338" s="57"/>
      <c r="B338" s="48"/>
      <c r="C338" s="48"/>
      <c r="D338" s="4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9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60"/>
      <c r="AE338" s="60"/>
      <c r="AF338" s="60"/>
      <c r="AG338" s="60"/>
      <c r="AH338" s="60"/>
      <c r="AI338" s="60"/>
      <c r="AJ338" s="99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100"/>
      <c r="AY338" s="60"/>
    </row>
    <row r="339" spans="1:51" ht="15.75" customHeight="1">
      <c r="A339" s="57"/>
      <c r="B339" s="48"/>
      <c r="C339" s="48"/>
      <c r="D339" s="4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9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60"/>
      <c r="AE339" s="60"/>
      <c r="AF339" s="60"/>
      <c r="AG339" s="60"/>
      <c r="AH339" s="60"/>
      <c r="AI339" s="60"/>
      <c r="AJ339" s="99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100"/>
      <c r="AY339" s="60"/>
    </row>
    <row r="340" spans="1:51" ht="15.75" customHeight="1">
      <c r="A340" s="57"/>
      <c r="B340" s="48"/>
      <c r="C340" s="48"/>
      <c r="D340" s="4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9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60"/>
      <c r="AE340" s="60"/>
      <c r="AF340" s="60"/>
      <c r="AG340" s="60"/>
      <c r="AH340" s="60"/>
      <c r="AI340" s="60"/>
      <c r="AJ340" s="99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100"/>
      <c r="AY340" s="60"/>
    </row>
    <row r="341" spans="1:51" ht="15.75" customHeight="1">
      <c r="A341" s="57"/>
      <c r="B341" s="48"/>
      <c r="C341" s="48"/>
      <c r="D341" s="4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9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60"/>
      <c r="AE341" s="60"/>
      <c r="AF341" s="60"/>
      <c r="AG341" s="60"/>
      <c r="AH341" s="60"/>
      <c r="AI341" s="60"/>
      <c r="AJ341" s="99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100"/>
      <c r="AY341" s="60"/>
    </row>
    <row r="342" spans="1:51" ht="15.75" customHeight="1">
      <c r="A342" s="87"/>
      <c r="B342" s="90"/>
      <c r="C342" s="90"/>
      <c r="D342" s="90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9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60"/>
      <c r="AE342" s="60"/>
      <c r="AF342" s="60"/>
      <c r="AG342" s="60"/>
      <c r="AH342" s="60"/>
      <c r="AI342" s="60"/>
      <c r="AJ342" s="99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100"/>
      <c r="AY342" s="60"/>
    </row>
    <row r="343" spans="1:51" ht="15.75" customHeight="1">
      <c r="A343" s="87"/>
      <c r="B343" s="90"/>
      <c r="C343" s="90"/>
      <c r="D343" s="90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9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60"/>
      <c r="AE343" s="60"/>
      <c r="AF343" s="60"/>
      <c r="AG343" s="60"/>
      <c r="AH343" s="60"/>
      <c r="AI343" s="60"/>
      <c r="AJ343" s="99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100"/>
      <c r="AY343" s="60"/>
    </row>
    <row r="344" spans="1:51" ht="15.75" customHeight="1">
      <c r="A344" s="87"/>
      <c r="B344" s="90"/>
      <c r="C344" s="90"/>
      <c r="D344" s="90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9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60"/>
      <c r="AE344" s="60"/>
      <c r="AF344" s="60"/>
      <c r="AG344" s="60"/>
      <c r="AH344" s="60"/>
      <c r="AI344" s="60"/>
      <c r="AJ344" s="99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100"/>
      <c r="AY344" s="60"/>
    </row>
    <row r="345" spans="1:51" ht="15.75" customHeight="1">
      <c r="A345" s="87"/>
      <c r="B345" s="90"/>
      <c r="C345" s="90"/>
      <c r="D345" s="90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9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60"/>
      <c r="AE345" s="60"/>
      <c r="AF345" s="60"/>
      <c r="AG345" s="60"/>
      <c r="AH345" s="60"/>
      <c r="AI345" s="60"/>
      <c r="AJ345" s="99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100"/>
      <c r="AY345" s="60"/>
    </row>
    <row r="346" spans="1:51" ht="15.75" customHeight="1">
      <c r="A346" s="87"/>
      <c r="B346" s="90"/>
      <c r="C346" s="90"/>
      <c r="D346" s="90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9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60"/>
      <c r="AE346" s="60"/>
      <c r="AF346" s="60"/>
      <c r="AG346" s="60"/>
      <c r="AH346" s="60"/>
      <c r="AI346" s="60"/>
      <c r="AJ346" s="99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100"/>
      <c r="AY346" s="60"/>
    </row>
    <row r="347" spans="1:51" ht="15.75" customHeight="1">
      <c r="A347" s="87"/>
      <c r="B347" s="90"/>
      <c r="C347" s="90"/>
      <c r="D347" s="90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9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60"/>
      <c r="AE347" s="60"/>
      <c r="AF347" s="60"/>
      <c r="AG347" s="60"/>
      <c r="AH347" s="60"/>
      <c r="AI347" s="60"/>
      <c r="AJ347" s="99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100"/>
      <c r="AY347" s="60"/>
    </row>
    <row r="348" spans="1:51" ht="15.75" customHeight="1">
      <c r="A348" s="87"/>
      <c r="B348" s="90"/>
      <c r="C348" s="90"/>
      <c r="D348" s="90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9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60"/>
      <c r="AE348" s="60"/>
      <c r="AF348" s="60"/>
      <c r="AG348" s="60"/>
      <c r="AH348" s="60"/>
      <c r="AI348" s="60"/>
      <c r="AJ348" s="99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100"/>
      <c r="AY348" s="60"/>
    </row>
    <row r="349" spans="1:51" ht="15.75" customHeight="1">
      <c r="A349" s="87"/>
      <c r="B349" s="90"/>
      <c r="C349" s="90"/>
      <c r="D349" s="90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9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60"/>
      <c r="AE349" s="60"/>
      <c r="AF349" s="60"/>
      <c r="AG349" s="60"/>
      <c r="AH349" s="60"/>
      <c r="AI349" s="60"/>
      <c r="AJ349" s="99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100"/>
      <c r="AY349" s="60"/>
    </row>
    <row r="350" spans="1:51" ht="15.75" customHeight="1">
      <c r="A350" s="87"/>
      <c r="B350" s="90"/>
      <c r="C350" s="90"/>
      <c r="D350" s="90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9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60"/>
      <c r="AE350" s="60"/>
      <c r="AF350" s="60"/>
      <c r="AG350" s="60"/>
      <c r="AH350" s="60"/>
      <c r="AI350" s="60"/>
      <c r="AJ350" s="99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100"/>
      <c r="AY350" s="60"/>
    </row>
    <row r="351" spans="1:51" ht="15.75" customHeight="1">
      <c r="A351" s="87"/>
      <c r="B351" s="90"/>
      <c r="C351" s="90"/>
      <c r="D351" s="90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9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60"/>
      <c r="AE351" s="60"/>
      <c r="AF351" s="60"/>
      <c r="AG351" s="60"/>
      <c r="AH351" s="60"/>
      <c r="AI351" s="60"/>
      <c r="AJ351" s="99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100"/>
      <c r="AY351" s="60"/>
    </row>
    <row r="352" spans="1:51" ht="15.75" customHeight="1">
      <c r="A352" s="87"/>
      <c r="B352" s="90"/>
      <c r="C352" s="90"/>
      <c r="D352" s="90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9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60"/>
      <c r="AE352" s="60"/>
      <c r="AF352" s="60"/>
      <c r="AG352" s="60"/>
      <c r="AH352" s="60"/>
      <c r="AI352" s="60"/>
      <c r="AJ352" s="99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100"/>
      <c r="AY352" s="60"/>
    </row>
    <row r="353" spans="1:51" ht="15.75" customHeight="1">
      <c r="A353" s="87"/>
      <c r="B353" s="90"/>
      <c r="C353" s="90"/>
      <c r="D353" s="90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9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60"/>
      <c r="AE353" s="60"/>
      <c r="AF353" s="60"/>
      <c r="AG353" s="60"/>
      <c r="AH353" s="60"/>
      <c r="AI353" s="60"/>
      <c r="AJ353" s="99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100"/>
      <c r="AY353" s="60"/>
    </row>
    <row r="354" spans="1:51" ht="15.75" customHeight="1">
      <c r="A354" s="87"/>
      <c r="B354" s="90"/>
      <c r="C354" s="90"/>
      <c r="D354" s="90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9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60"/>
      <c r="AE354" s="60"/>
      <c r="AF354" s="60"/>
      <c r="AG354" s="60"/>
      <c r="AH354" s="60"/>
      <c r="AI354" s="60"/>
      <c r="AJ354" s="99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100"/>
      <c r="AY354" s="60"/>
    </row>
    <row r="355" spans="1:51" ht="15.75" customHeight="1">
      <c r="A355" s="87"/>
      <c r="B355" s="90"/>
      <c r="C355" s="90"/>
      <c r="D355" s="90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9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60"/>
      <c r="AE355" s="60"/>
      <c r="AF355" s="60"/>
      <c r="AG355" s="60"/>
      <c r="AH355" s="60"/>
      <c r="AI355" s="60"/>
      <c r="AJ355" s="99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100"/>
      <c r="AY355" s="60"/>
    </row>
    <row r="356" spans="1:51" ht="15.75" customHeight="1">
      <c r="A356" s="87"/>
      <c r="B356" s="90"/>
      <c r="C356" s="90"/>
      <c r="D356" s="90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9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60"/>
      <c r="AE356" s="60"/>
      <c r="AF356" s="60"/>
      <c r="AG356" s="60"/>
      <c r="AH356" s="60"/>
      <c r="AI356" s="60"/>
      <c r="AJ356" s="99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100"/>
      <c r="AY356" s="60"/>
    </row>
    <row r="357" spans="1:51" ht="15.75" customHeight="1">
      <c r="A357" s="87"/>
      <c r="B357" s="90"/>
      <c r="C357" s="90"/>
      <c r="D357" s="90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9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60"/>
      <c r="AE357" s="60"/>
      <c r="AF357" s="60"/>
      <c r="AG357" s="60"/>
      <c r="AH357" s="60"/>
      <c r="AI357" s="60"/>
      <c r="AJ357" s="99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100"/>
      <c r="AY357" s="60"/>
    </row>
    <row r="358" spans="1:51" ht="15.75" customHeight="1">
      <c r="A358" s="87"/>
      <c r="B358" s="90"/>
      <c r="C358" s="90"/>
      <c r="D358" s="90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9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60"/>
      <c r="AE358" s="60"/>
      <c r="AF358" s="60"/>
      <c r="AG358" s="60"/>
      <c r="AH358" s="60"/>
      <c r="AI358" s="60"/>
      <c r="AJ358" s="99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100"/>
      <c r="AY358" s="60"/>
    </row>
    <row r="359" spans="1:51" ht="15.75" customHeight="1">
      <c r="A359" s="87"/>
      <c r="B359" s="90"/>
      <c r="C359" s="90"/>
      <c r="D359" s="90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9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60"/>
      <c r="AE359" s="60"/>
      <c r="AF359" s="60"/>
      <c r="AG359" s="60"/>
      <c r="AH359" s="60"/>
      <c r="AI359" s="60"/>
      <c r="AJ359" s="99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100"/>
      <c r="AY359" s="60"/>
    </row>
    <row r="360" spans="1:51" ht="15.75" customHeight="1">
      <c r="A360" s="87"/>
      <c r="B360" s="90"/>
      <c r="C360" s="90"/>
      <c r="D360" s="90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9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60"/>
      <c r="AE360" s="60"/>
      <c r="AF360" s="60"/>
      <c r="AG360" s="60"/>
      <c r="AH360" s="60"/>
      <c r="AI360" s="60"/>
      <c r="AJ360" s="99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100"/>
      <c r="AY360" s="60"/>
    </row>
    <row r="361" spans="1:51" ht="15.75" customHeight="1">
      <c r="A361" s="87"/>
      <c r="B361" s="90"/>
      <c r="C361" s="90"/>
      <c r="D361" s="90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9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60"/>
      <c r="AE361" s="60"/>
      <c r="AF361" s="60"/>
      <c r="AG361" s="60"/>
      <c r="AH361" s="60"/>
      <c r="AI361" s="60"/>
      <c r="AJ361" s="99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100"/>
      <c r="AY361" s="60"/>
    </row>
    <row r="362" spans="1:51" ht="15.75" customHeight="1">
      <c r="A362" s="87"/>
      <c r="B362" s="90"/>
      <c r="C362" s="90"/>
      <c r="D362" s="90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9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60"/>
      <c r="AE362" s="60"/>
      <c r="AF362" s="60"/>
      <c r="AG362" s="60"/>
      <c r="AH362" s="60"/>
      <c r="AI362" s="60"/>
      <c r="AJ362" s="99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100"/>
      <c r="AY362" s="60"/>
    </row>
    <row r="363" spans="1:51" ht="15.75" customHeight="1">
      <c r="A363" s="87"/>
      <c r="B363" s="90"/>
      <c r="C363" s="90"/>
      <c r="D363" s="90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9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60"/>
      <c r="AE363" s="60"/>
      <c r="AF363" s="60"/>
      <c r="AG363" s="60"/>
      <c r="AH363" s="60"/>
      <c r="AI363" s="60"/>
      <c r="AJ363" s="99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100"/>
      <c r="AY363" s="60"/>
    </row>
    <row r="364" spans="1:51" ht="15.75" customHeight="1">
      <c r="A364" s="87"/>
      <c r="B364" s="90"/>
      <c r="C364" s="90"/>
      <c r="D364" s="90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9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60"/>
      <c r="AE364" s="60"/>
      <c r="AF364" s="60"/>
      <c r="AG364" s="60"/>
      <c r="AH364" s="60"/>
      <c r="AI364" s="60"/>
      <c r="AJ364" s="99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100"/>
      <c r="AY364" s="60"/>
    </row>
    <row r="365" spans="1:51" ht="15.75" customHeight="1">
      <c r="A365" s="87"/>
      <c r="B365" s="90"/>
      <c r="C365" s="90"/>
      <c r="D365" s="90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9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60"/>
      <c r="AE365" s="60"/>
      <c r="AF365" s="60"/>
      <c r="AG365" s="60"/>
      <c r="AH365" s="60"/>
      <c r="AI365" s="60"/>
      <c r="AJ365" s="99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100"/>
      <c r="AY365" s="60"/>
    </row>
    <row r="366" spans="1:51" ht="15.75" customHeight="1">
      <c r="A366" s="87"/>
      <c r="B366" s="90"/>
      <c r="C366" s="90"/>
      <c r="D366" s="90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9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60"/>
      <c r="AE366" s="60"/>
      <c r="AF366" s="60"/>
      <c r="AG366" s="60"/>
      <c r="AH366" s="60"/>
      <c r="AI366" s="60"/>
      <c r="AJ366" s="99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100"/>
      <c r="AY366" s="60"/>
    </row>
    <row r="367" spans="1:51" ht="15.75" customHeight="1">
      <c r="A367" s="87"/>
      <c r="B367" s="90"/>
      <c r="C367" s="90"/>
      <c r="D367" s="90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9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60"/>
      <c r="AE367" s="60"/>
      <c r="AF367" s="60"/>
      <c r="AG367" s="60"/>
      <c r="AH367" s="60"/>
      <c r="AI367" s="60"/>
      <c r="AJ367" s="99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100"/>
      <c r="AY367" s="60"/>
    </row>
    <row r="368" spans="1:51" ht="15.75" customHeight="1">
      <c r="A368" s="87"/>
      <c r="B368" s="90"/>
      <c r="C368" s="90"/>
      <c r="D368" s="90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9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60"/>
      <c r="AE368" s="60"/>
      <c r="AF368" s="60"/>
      <c r="AG368" s="60"/>
      <c r="AH368" s="60"/>
      <c r="AI368" s="60"/>
      <c r="AJ368" s="99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100"/>
      <c r="AY368" s="60"/>
    </row>
    <row r="369" spans="1:51" ht="15.75" customHeight="1">
      <c r="A369" s="87"/>
      <c r="B369" s="90"/>
      <c r="C369" s="90"/>
      <c r="D369" s="90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9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60"/>
      <c r="AE369" s="60"/>
      <c r="AF369" s="60"/>
      <c r="AG369" s="60"/>
      <c r="AH369" s="60"/>
      <c r="AI369" s="60"/>
      <c r="AJ369" s="99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100"/>
      <c r="AY369" s="60"/>
    </row>
    <row r="370" spans="1:51" ht="15.75" customHeight="1">
      <c r="A370" s="87"/>
      <c r="B370" s="90"/>
      <c r="C370" s="90"/>
      <c r="D370" s="90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9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60"/>
      <c r="AE370" s="60"/>
      <c r="AF370" s="60"/>
      <c r="AG370" s="60"/>
      <c r="AH370" s="60"/>
      <c r="AI370" s="60"/>
      <c r="AJ370" s="99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100"/>
      <c r="AY370" s="60"/>
    </row>
    <row r="371" spans="1:51" ht="15.75" customHeight="1">
      <c r="A371" s="87"/>
      <c r="B371" s="90"/>
      <c r="C371" s="90"/>
      <c r="D371" s="90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9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60"/>
      <c r="AE371" s="60"/>
      <c r="AF371" s="60"/>
      <c r="AG371" s="60"/>
      <c r="AH371" s="60"/>
      <c r="AI371" s="60"/>
      <c r="AJ371" s="99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100"/>
      <c r="AY371" s="60"/>
    </row>
    <row r="372" spans="1:51" ht="15.75" customHeight="1">
      <c r="A372" s="87"/>
      <c r="B372" s="90"/>
      <c r="C372" s="90"/>
      <c r="D372" s="90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9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60"/>
      <c r="AE372" s="60"/>
      <c r="AF372" s="60"/>
      <c r="AG372" s="60"/>
      <c r="AH372" s="60"/>
      <c r="AI372" s="60"/>
      <c r="AJ372" s="99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100"/>
      <c r="AY372" s="60"/>
    </row>
    <row r="373" spans="1:51" ht="15.75" customHeight="1">
      <c r="A373" s="87"/>
      <c r="B373" s="90"/>
      <c r="C373" s="90"/>
      <c r="D373" s="90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9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60"/>
      <c r="AE373" s="60"/>
      <c r="AF373" s="60"/>
      <c r="AG373" s="60"/>
      <c r="AH373" s="60"/>
      <c r="AI373" s="60"/>
      <c r="AJ373" s="99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100"/>
      <c r="AY373" s="60"/>
    </row>
    <row r="374" spans="1:51" ht="15.75" customHeight="1">
      <c r="A374" s="87"/>
      <c r="B374" s="90"/>
      <c r="C374" s="90"/>
      <c r="D374" s="90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9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60"/>
      <c r="AE374" s="60"/>
      <c r="AF374" s="60"/>
      <c r="AG374" s="60"/>
      <c r="AH374" s="60"/>
      <c r="AI374" s="60"/>
      <c r="AJ374" s="99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100"/>
      <c r="AY374" s="60"/>
    </row>
    <row r="375" spans="1:51" ht="15.75" customHeight="1">
      <c r="A375" s="87"/>
      <c r="B375" s="90"/>
      <c r="C375" s="90"/>
      <c r="D375" s="90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9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60"/>
      <c r="AE375" s="60"/>
      <c r="AF375" s="60"/>
      <c r="AG375" s="60"/>
      <c r="AH375" s="60"/>
      <c r="AI375" s="60"/>
      <c r="AJ375" s="99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100"/>
      <c r="AY375" s="60"/>
    </row>
    <row r="376" spans="1:51" ht="15.75" customHeight="1">
      <c r="A376" s="87"/>
      <c r="B376" s="90"/>
      <c r="C376" s="90"/>
      <c r="D376" s="90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9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60"/>
      <c r="AE376" s="60"/>
      <c r="AF376" s="60"/>
      <c r="AG376" s="60"/>
      <c r="AH376" s="60"/>
      <c r="AI376" s="60"/>
      <c r="AJ376" s="99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100"/>
      <c r="AY376" s="60"/>
    </row>
    <row r="377" spans="1:51" ht="15.75" customHeight="1">
      <c r="A377" s="87"/>
      <c r="B377" s="90"/>
      <c r="C377" s="90"/>
      <c r="D377" s="90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9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60"/>
      <c r="AE377" s="60"/>
      <c r="AF377" s="60"/>
      <c r="AG377" s="60"/>
      <c r="AH377" s="60"/>
      <c r="AI377" s="60"/>
      <c r="AJ377" s="99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100"/>
      <c r="AY377" s="60"/>
    </row>
    <row r="378" spans="1:51" ht="15.75" customHeight="1">
      <c r="A378" s="87"/>
      <c r="B378" s="90"/>
      <c r="C378" s="90"/>
      <c r="D378" s="90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9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60"/>
      <c r="AE378" s="60"/>
      <c r="AF378" s="60"/>
      <c r="AG378" s="60"/>
      <c r="AH378" s="60"/>
      <c r="AI378" s="60"/>
      <c r="AJ378" s="99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100"/>
      <c r="AY378" s="60"/>
    </row>
    <row r="379" spans="1:51" ht="15.75" customHeight="1">
      <c r="A379" s="87"/>
      <c r="B379" s="90"/>
      <c r="C379" s="90"/>
      <c r="D379" s="90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9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60"/>
      <c r="AE379" s="60"/>
      <c r="AF379" s="60"/>
      <c r="AG379" s="60"/>
      <c r="AH379" s="60"/>
      <c r="AI379" s="60"/>
      <c r="AJ379" s="99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100"/>
      <c r="AY379" s="60"/>
    </row>
    <row r="380" spans="1:51" ht="15.75" customHeight="1">
      <c r="A380" s="87"/>
      <c r="B380" s="90"/>
      <c r="C380" s="90"/>
      <c r="D380" s="90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9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60"/>
      <c r="AE380" s="60"/>
      <c r="AF380" s="60"/>
      <c r="AG380" s="60"/>
      <c r="AH380" s="60"/>
      <c r="AI380" s="60"/>
      <c r="AJ380" s="99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100"/>
      <c r="AY380" s="60"/>
    </row>
    <row r="381" spans="1:51" ht="15.75" customHeight="1">
      <c r="A381" s="87"/>
      <c r="B381" s="90"/>
      <c r="C381" s="90"/>
      <c r="D381" s="90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9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60"/>
      <c r="AE381" s="60"/>
      <c r="AF381" s="60"/>
      <c r="AG381" s="60"/>
      <c r="AH381" s="60"/>
      <c r="AI381" s="60"/>
      <c r="AJ381" s="99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100"/>
      <c r="AY381" s="60"/>
    </row>
    <row r="382" spans="1:51" ht="15.75" customHeight="1">
      <c r="A382" s="87"/>
      <c r="B382" s="90"/>
      <c r="C382" s="90"/>
      <c r="D382" s="90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9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60"/>
      <c r="AE382" s="60"/>
      <c r="AF382" s="60"/>
      <c r="AG382" s="60"/>
      <c r="AH382" s="60"/>
      <c r="AI382" s="60"/>
      <c r="AJ382" s="99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100"/>
      <c r="AY382" s="60"/>
    </row>
    <row r="383" spans="1:51" ht="15.75" customHeight="1">
      <c r="A383" s="87"/>
      <c r="B383" s="90"/>
      <c r="C383" s="90"/>
      <c r="D383" s="90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9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60"/>
      <c r="AE383" s="60"/>
      <c r="AF383" s="60"/>
      <c r="AG383" s="60"/>
      <c r="AH383" s="60"/>
      <c r="AI383" s="60"/>
      <c r="AJ383" s="99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100"/>
      <c r="AY383" s="60"/>
    </row>
    <row r="384" spans="1:51" ht="15.75" customHeight="1">
      <c r="A384" s="87"/>
      <c r="B384" s="90"/>
      <c r="C384" s="90"/>
      <c r="D384" s="90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9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60"/>
      <c r="AE384" s="60"/>
      <c r="AF384" s="60"/>
      <c r="AG384" s="60"/>
      <c r="AH384" s="60"/>
      <c r="AI384" s="60"/>
      <c r="AJ384" s="99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100"/>
      <c r="AY384" s="60"/>
    </row>
    <row r="385" spans="1:51" ht="15.75" customHeight="1">
      <c r="A385" s="87"/>
      <c r="B385" s="90"/>
      <c r="C385" s="90"/>
      <c r="D385" s="90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9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60"/>
      <c r="AE385" s="60"/>
      <c r="AF385" s="60"/>
      <c r="AG385" s="60"/>
      <c r="AH385" s="60"/>
      <c r="AI385" s="60"/>
      <c r="AJ385" s="99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100"/>
      <c r="AY385" s="60"/>
    </row>
    <row r="386" spans="1:51" ht="15.75" customHeight="1">
      <c r="A386" s="87"/>
      <c r="B386" s="90"/>
      <c r="C386" s="90"/>
      <c r="D386" s="90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9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60"/>
      <c r="AE386" s="60"/>
      <c r="AF386" s="60"/>
      <c r="AG386" s="60"/>
      <c r="AH386" s="60"/>
      <c r="AI386" s="60"/>
      <c r="AJ386" s="99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100"/>
      <c r="AY386" s="60"/>
    </row>
    <row r="387" spans="1:51" ht="15.75" customHeight="1">
      <c r="A387" s="87"/>
      <c r="B387" s="90"/>
      <c r="C387" s="90"/>
      <c r="D387" s="90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9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60"/>
      <c r="AE387" s="60"/>
      <c r="AF387" s="60"/>
      <c r="AG387" s="60"/>
      <c r="AH387" s="60"/>
      <c r="AI387" s="60"/>
      <c r="AJ387" s="99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100"/>
      <c r="AY387" s="60"/>
    </row>
    <row r="388" spans="1:51" ht="15.75" customHeight="1">
      <c r="A388" s="87"/>
      <c r="B388" s="90"/>
      <c r="C388" s="90"/>
      <c r="D388" s="90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9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60"/>
      <c r="AE388" s="60"/>
      <c r="AF388" s="60"/>
      <c r="AG388" s="60"/>
      <c r="AH388" s="60"/>
      <c r="AI388" s="60"/>
      <c r="AJ388" s="99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100"/>
      <c r="AY388" s="60"/>
    </row>
    <row r="389" spans="1:51" ht="15.75" customHeight="1">
      <c r="A389" s="87"/>
      <c r="B389" s="90"/>
      <c r="C389" s="90"/>
      <c r="D389" s="90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9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60"/>
      <c r="AE389" s="60"/>
      <c r="AF389" s="60"/>
      <c r="AG389" s="60"/>
      <c r="AH389" s="60"/>
      <c r="AI389" s="60"/>
      <c r="AJ389" s="99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100"/>
      <c r="AY389" s="60"/>
    </row>
    <row r="390" spans="1:51" ht="15.75" customHeight="1">
      <c r="A390" s="87"/>
      <c r="B390" s="90"/>
      <c r="C390" s="90"/>
      <c r="D390" s="90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9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60"/>
      <c r="AE390" s="60"/>
      <c r="AF390" s="60"/>
      <c r="AG390" s="60"/>
      <c r="AH390" s="60"/>
      <c r="AI390" s="60"/>
      <c r="AJ390" s="99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100"/>
      <c r="AY390" s="60"/>
    </row>
    <row r="391" spans="1:51" ht="15.75" customHeight="1">
      <c r="A391" s="87"/>
      <c r="B391" s="90"/>
      <c r="C391" s="90"/>
      <c r="D391" s="90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9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60"/>
      <c r="AE391" s="60"/>
      <c r="AF391" s="60"/>
      <c r="AG391" s="60"/>
      <c r="AH391" s="60"/>
      <c r="AI391" s="60"/>
      <c r="AJ391" s="99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100"/>
      <c r="AY391" s="60"/>
    </row>
    <row r="392" spans="1:51" ht="15.75" customHeight="1">
      <c r="A392" s="87"/>
      <c r="B392" s="90"/>
      <c r="C392" s="90"/>
      <c r="D392" s="90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9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60"/>
      <c r="AE392" s="60"/>
      <c r="AF392" s="60"/>
      <c r="AG392" s="60"/>
      <c r="AH392" s="60"/>
      <c r="AI392" s="60"/>
      <c r="AJ392" s="99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100"/>
      <c r="AY392" s="60"/>
    </row>
    <row r="393" spans="1:51" ht="15.75" customHeight="1">
      <c r="A393" s="87"/>
      <c r="B393" s="90"/>
      <c r="C393" s="90"/>
      <c r="D393" s="90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9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60"/>
      <c r="AE393" s="60"/>
      <c r="AF393" s="60"/>
      <c r="AG393" s="60"/>
      <c r="AH393" s="60"/>
      <c r="AI393" s="60"/>
      <c r="AJ393" s="99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100"/>
      <c r="AY393" s="60"/>
    </row>
    <row r="394" spans="1:51" ht="15.75" customHeight="1">
      <c r="A394" s="87"/>
      <c r="B394" s="90"/>
      <c r="C394" s="90"/>
      <c r="D394" s="90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9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60"/>
      <c r="AE394" s="60"/>
      <c r="AF394" s="60"/>
      <c r="AG394" s="60"/>
      <c r="AH394" s="60"/>
      <c r="AI394" s="60"/>
      <c r="AJ394" s="99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100"/>
      <c r="AY394" s="60"/>
    </row>
    <row r="395" spans="1:51" ht="15.75" customHeight="1">
      <c r="A395" s="87"/>
      <c r="B395" s="90"/>
      <c r="C395" s="90"/>
      <c r="D395" s="90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9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60"/>
      <c r="AE395" s="60"/>
      <c r="AF395" s="60"/>
      <c r="AG395" s="60"/>
      <c r="AH395" s="60"/>
      <c r="AI395" s="60"/>
      <c r="AJ395" s="99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100"/>
      <c r="AY395" s="60"/>
    </row>
    <row r="396" spans="1:51" ht="15.75" customHeight="1">
      <c r="A396" s="87"/>
      <c r="B396" s="90"/>
      <c r="C396" s="90"/>
      <c r="D396" s="90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9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60"/>
      <c r="AE396" s="60"/>
      <c r="AF396" s="60"/>
      <c r="AG396" s="60"/>
      <c r="AH396" s="60"/>
      <c r="AI396" s="60"/>
      <c r="AJ396" s="99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100"/>
      <c r="AY396" s="60"/>
    </row>
    <row r="397" spans="1:51" ht="15.75" customHeight="1">
      <c r="A397" s="87"/>
      <c r="B397" s="90"/>
      <c r="C397" s="90"/>
      <c r="D397" s="90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9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60"/>
      <c r="AE397" s="60"/>
      <c r="AF397" s="60"/>
      <c r="AG397" s="60"/>
      <c r="AH397" s="60"/>
      <c r="AI397" s="60"/>
      <c r="AJ397" s="99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100"/>
      <c r="AY397" s="60"/>
    </row>
    <row r="398" spans="1:51" ht="15.75" customHeight="1">
      <c r="A398" s="87"/>
      <c r="B398" s="90"/>
      <c r="C398" s="90"/>
      <c r="D398" s="90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9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60"/>
      <c r="AE398" s="60"/>
      <c r="AF398" s="60"/>
      <c r="AG398" s="60"/>
      <c r="AH398" s="60"/>
      <c r="AI398" s="60"/>
      <c r="AJ398" s="99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100"/>
      <c r="AY398" s="60"/>
    </row>
    <row r="399" spans="1:51" ht="15.75" customHeight="1">
      <c r="A399" s="87"/>
      <c r="B399" s="90"/>
      <c r="C399" s="90"/>
      <c r="D399" s="90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9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60"/>
      <c r="AE399" s="60"/>
      <c r="AF399" s="60"/>
      <c r="AG399" s="60"/>
      <c r="AH399" s="60"/>
      <c r="AI399" s="60"/>
      <c r="AJ399" s="99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100"/>
      <c r="AY399" s="60"/>
    </row>
    <row r="400" spans="1:51" ht="15.75" customHeight="1">
      <c r="A400" s="87"/>
      <c r="B400" s="90"/>
      <c r="C400" s="90"/>
      <c r="D400" s="90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9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60"/>
      <c r="AE400" s="60"/>
      <c r="AF400" s="60"/>
      <c r="AG400" s="60"/>
      <c r="AH400" s="60"/>
      <c r="AI400" s="60"/>
      <c r="AJ400" s="99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100"/>
      <c r="AY400" s="60"/>
    </row>
    <row r="401" spans="1:51" ht="15.75" customHeight="1">
      <c r="A401" s="87"/>
      <c r="B401" s="90"/>
      <c r="C401" s="90"/>
      <c r="D401" s="90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9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60"/>
      <c r="AE401" s="60"/>
      <c r="AF401" s="60"/>
      <c r="AG401" s="60"/>
      <c r="AH401" s="60"/>
      <c r="AI401" s="60"/>
      <c r="AJ401" s="99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100"/>
      <c r="AY401" s="60"/>
    </row>
    <row r="402" spans="1:51" ht="15.75" customHeight="1">
      <c r="A402" s="87"/>
      <c r="B402" s="90"/>
      <c r="C402" s="90"/>
      <c r="D402" s="90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9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60"/>
      <c r="AE402" s="60"/>
      <c r="AF402" s="60"/>
      <c r="AG402" s="60"/>
      <c r="AH402" s="60"/>
      <c r="AI402" s="60"/>
      <c r="AJ402" s="99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100"/>
      <c r="AY402" s="60"/>
    </row>
    <row r="403" spans="1:51" ht="15.75" customHeight="1">
      <c r="A403" s="87"/>
      <c r="B403" s="90"/>
      <c r="C403" s="90"/>
      <c r="D403" s="90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9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60"/>
      <c r="AE403" s="60"/>
      <c r="AF403" s="60"/>
      <c r="AG403" s="60"/>
      <c r="AH403" s="60"/>
      <c r="AI403" s="60"/>
      <c r="AJ403" s="99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100"/>
      <c r="AY403" s="60"/>
    </row>
    <row r="404" spans="1:51" ht="15.75" customHeight="1">
      <c r="A404" s="87"/>
      <c r="B404" s="90"/>
      <c r="C404" s="90"/>
      <c r="D404" s="90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9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60"/>
      <c r="AE404" s="60"/>
      <c r="AF404" s="60"/>
      <c r="AG404" s="60"/>
      <c r="AH404" s="60"/>
      <c r="AI404" s="60"/>
      <c r="AJ404" s="99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100"/>
      <c r="AY404" s="60"/>
    </row>
    <row r="405" spans="1:51" ht="15.75" customHeight="1">
      <c r="A405" s="87"/>
      <c r="B405" s="90"/>
      <c r="C405" s="90"/>
      <c r="D405" s="90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9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60"/>
      <c r="AE405" s="60"/>
      <c r="AF405" s="60"/>
      <c r="AG405" s="60"/>
      <c r="AH405" s="60"/>
      <c r="AI405" s="60"/>
      <c r="AJ405" s="99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100"/>
      <c r="AY405" s="60"/>
    </row>
    <row r="406" spans="1:51" ht="15.75" customHeight="1">
      <c r="A406" s="87"/>
      <c r="B406" s="90"/>
      <c r="C406" s="90"/>
      <c r="D406" s="90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9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60"/>
      <c r="AE406" s="60"/>
      <c r="AF406" s="60"/>
      <c r="AG406" s="60"/>
      <c r="AH406" s="60"/>
      <c r="AI406" s="60"/>
      <c r="AJ406" s="99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100"/>
      <c r="AY406" s="60"/>
    </row>
    <row r="407" spans="1:51" ht="15.75" customHeight="1">
      <c r="A407" s="87"/>
      <c r="B407" s="90"/>
      <c r="C407" s="90"/>
      <c r="D407" s="90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9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60"/>
      <c r="AE407" s="60"/>
      <c r="AF407" s="60"/>
      <c r="AG407" s="60"/>
      <c r="AH407" s="60"/>
      <c r="AI407" s="60"/>
      <c r="AJ407" s="99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100"/>
      <c r="AY407" s="60"/>
    </row>
    <row r="408" spans="1:51" ht="15.75" customHeight="1">
      <c r="A408" s="87"/>
      <c r="B408" s="90"/>
      <c r="C408" s="90"/>
      <c r="D408" s="90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9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60"/>
      <c r="AE408" s="60"/>
      <c r="AF408" s="60"/>
      <c r="AG408" s="60"/>
      <c r="AH408" s="60"/>
      <c r="AI408" s="60"/>
      <c r="AJ408" s="99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100"/>
      <c r="AY408" s="60"/>
    </row>
    <row r="409" spans="1:51" ht="15.75" customHeight="1">
      <c r="A409" s="87"/>
      <c r="B409" s="90"/>
      <c r="C409" s="90"/>
      <c r="D409" s="90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9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60"/>
      <c r="AE409" s="60"/>
      <c r="AF409" s="60"/>
      <c r="AG409" s="60"/>
      <c r="AH409" s="60"/>
      <c r="AI409" s="60"/>
      <c r="AJ409" s="99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100"/>
      <c r="AY409" s="60"/>
    </row>
    <row r="410" spans="1:51" ht="15.75" customHeight="1">
      <c r="A410" s="87"/>
      <c r="B410" s="90"/>
      <c r="C410" s="90"/>
      <c r="D410" s="90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9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60"/>
      <c r="AE410" s="60"/>
      <c r="AF410" s="60"/>
      <c r="AG410" s="60"/>
      <c r="AH410" s="60"/>
      <c r="AI410" s="60"/>
      <c r="AJ410" s="99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100"/>
      <c r="AY410" s="60"/>
    </row>
    <row r="411" spans="1:51" ht="15.75" customHeight="1">
      <c r="A411" s="87"/>
      <c r="B411" s="90"/>
      <c r="C411" s="90"/>
      <c r="D411" s="90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9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60"/>
      <c r="AE411" s="60"/>
      <c r="AF411" s="60"/>
      <c r="AG411" s="60"/>
      <c r="AH411" s="60"/>
      <c r="AI411" s="60"/>
      <c r="AJ411" s="99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100"/>
      <c r="AY411" s="60"/>
    </row>
    <row r="412" spans="1:51" ht="15.75" customHeight="1">
      <c r="A412" s="87"/>
      <c r="B412" s="90"/>
      <c r="C412" s="90"/>
      <c r="D412" s="90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9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60"/>
      <c r="AE412" s="60"/>
      <c r="AF412" s="60"/>
      <c r="AG412" s="60"/>
      <c r="AH412" s="60"/>
      <c r="AI412" s="60"/>
      <c r="AJ412" s="99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100"/>
      <c r="AY412" s="60"/>
    </row>
    <row r="413" spans="1:51" ht="15.75" customHeight="1">
      <c r="A413" s="87"/>
      <c r="B413" s="90"/>
      <c r="C413" s="90"/>
      <c r="D413" s="90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9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60"/>
      <c r="AE413" s="60"/>
      <c r="AF413" s="60"/>
      <c r="AG413" s="60"/>
      <c r="AH413" s="60"/>
      <c r="AI413" s="60"/>
      <c r="AJ413" s="99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100"/>
      <c r="AY413" s="60"/>
    </row>
    <row r="414" spans="1:51" ht="15.75" customHeight="1">
      <c r="A414" s="87"/>
      <c r="B414" s="90"/>
      <c r="C414" s="90"/>
      <c r="D414" s="90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9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60"/>
      <c r="AE414" s="60"/>
      <c r="AF414" s="60"/>
      <c r="AG414" s="60"/>
      <c r="AH414" s="60"/>
      <c r="AI414" s="60"/>
      <c r="AJ414" s="99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100"/>
      <c r="AY414" s="60"/>
    </row>
    <row r="415" spans="1:51" ht="15.75" customHeight="1">
      <c r="A415" s="87"/>
      <c r="B415" s="90"/>
      <c r="C415" s="90"/>
      <c r="D415" s="90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9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60"/>
      <c r="AE415" s="60"/>
      <c r="AF415" s="60"/>
      <c r="AG415" s="60"/>
      <c r="AH415" s="60"/>
      <c r="AI415" s="60"/>
      <c r="AJ415" s="99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100"/>
      <c r="AY415" s="60"/>
    </row>
    <row r="416" spans="1:51" ht="15.75" customHeight="1">
      <c r="A416" s="87"/>
      <c r="B416" s="90"/>
      <c r="C416" s="90"/>
      <c r="D416" s="90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9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60"/>
      <c r="AE416" s="60"/>
      <c r="AF416" s="60"/>
      <c r="AG416" s="60"/>
      <c r="AH416" s="60"/>
      <c r="AI416" s="60"/>
      <c r="AJ416" s="99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100"/>
      <c r="AY416" s="60"/>
    </row>
    <row r="417" spans="1:51" ht="15.75" customHeight="1">
      <c r="A417" s="87"/>
      <c r="B417" s="90"/>
      <c r="C417" s="90"/>
      <c r="D417" s="90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9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60"/>
      <c r="AE417" s="60"/>
      <c r="AF417" s="60"/>
      <c r="AG417" s="60"/>
      <c r="AH417" s="60"/>
      <c r="AI417" s="60"/>
      <c r="AJ417" s="99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100"/>
      <c r="AY417" s="60"/>
    </row>
    <row r="418" spans="1:51" ht="15.75" customHeight="1">
      <c r="A418" s="87"/>
      <c r="B418" s="90"/>
      <c r="C418" s="90"/>
      <c r="D418" s="90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9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60"/>
      <c r="AE418" s="60"/>
      <c r="AF418" s="60"/>
      <c r="AG418" s="60"/>
      <c r="AH418" s="60"/>
      <c r="AI418" s="60"/>
      <c r="AJ418" s="99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100"/>
      <c r="AY418" s="60"/>
    </row>
    <row r="419" spans="1:51" ht="15.75" customHeight="1">
      <c r="A419" s="87"/>
      <c r="B419" s="90"/>
      <c r="C419" s="90"/>
      <c r="D419" s="90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9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60"/>
      <c r="AE419" s="60"/>
      <c r="AF419" s="60"/>
      <c r="AG419" s="60"/>
      <c r="AH419" s="60"/>
      <c r="AI419" s="60"/>
      <c r="AJ419" s="99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100"/>
      <c r="AY419" s="60"/>
    </row>
    <row r="420" spans="1:51" ht="15.75" customHeight="1">
      <c r="A420" s="87"/>
      <c r="B420" s="90"/>
      <c r="C420" s="90"/>
      <c r="D420" s="90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9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60"/>
      <c r="AE420" s="60"/>
      <c r="AF420" s="60"/>
      <c r="AG420" s="60"/>
      <c r="AH420" s="60"/>
      <c r="AI420" s="60"/>
      <c r="AJ420" s="99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100"/>
      <c r="AY420" s="60"/>
    </row>
    <row r="421" spans="1:51" ht="15.75" customHeight="1">
      <c r="A421" s="87"/>
      <c r="B421" s="90"/>
      <c r="C421" s="90"/>
      <c r="D421" s="90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9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60"/>
      <c r="AE421" s="60"/>
      <c r="AF421" s="60"/>
      <c r="AG421" s="60"/>
      <c r="AH421" s="60"/>
      <c r="AI421" s="60"/>
      <c r="AJ421" s="99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100"/>
      <c r="AY421" s="60"/>
    </row>
    <row r="422" spans="1:51" ht="15.75" customHeight="1">
      <c r="A422" s="87"/>
      <c r="B422" s="90"/>
      <c r="C422" s="90"/>
      <c r="D422" s="90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9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60"/>
      <c r="AE422" s="60"/>
      <c r="AF422" s="60"/>
      <c r="AG422" s="60"/>
      <c r="AH422" s="60"/>
      <c r="AI422" s="60"/>
      <c r="AJ422" s="99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100"/>
      <c r="AY422" s="60"/>
    </row>
    <row r="423" spans="1:51" ht="15.75" customHeight="1">
      <c r="A423" s="87"/>
      <c r="B423" s="90"/>
      <c r="C423" s="90"/>
      <c r="D423" s="90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9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60"/>
      <c r="AE423" s="60"/>
      <c r="AF423" s="60"/>
      <c r="AG423" s="60"/>
      <c r="AH423" s="60"/>
      <c r="AI423" s="60"/>
      <c r="AJ423" s="99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100"/>
      <c r="AY423" s="60"/>
    </row>
    <row r="424" spans="1:51" ht="15.75" customHeight="1">
      <c r="A424" s="87"/>
      <c r="B424" s="90"/>
      <c r="C424" s="90"/>
      <c r="D424" s="90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9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60"/>
      <c r="AE424" s="60"/>
      <c r="AF424" s="60"/>
      <c r="AG424" s="60"/>
      <c r="AH424" s="60"/>
      <c r="AI424" s="60"/>
      <c r="AJ424" s="99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100"/>
      <c r="AY424" s="60"/>
    </row>
    <row r="425" spans="1:51" ht="15.75" customHeight="1">
      <c r="A425" s="87"/>
      <c r="B425" s="90"/>
      <c r="C425" s="90"/>
      <c r="D425" s="90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9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60"/>
      <c r="AE425" s="60"/>
      <c r="AF425" s="60"/>
      <c r="AG425" s="60"/>
      <c r="AH425" s="60"/>
      <c r="AI425" s="60"/>
      <c r="AJ425" s="99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100"/>
      <c r="AY425" s="60"/>
    </row>
    <row r="426" spans="1:51" ht="15.75" customHeight="1">
      <c r="A426" s="87"/>
      <c r="B426" s="90"/>
      <c r="C426" s="90"/>
      <c r="D426" s="90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9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60"/>
      <c r="AE426" s="60"/>
      <c r="AF426" s="60"/>
      <c r="AG426" s="60"/>
      <c r="AH426" s="60"/>
      <c r="AI426" s="60"/>
      <c r="AJ426" s="99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100"/>
      <c r="AY426" s="60"/>
    </row>
    <row r="427" spans="1:51" ht="15.75" customHeight="1">
      <c r="A427" s="87"/>
      <c r="B427" s="90"/>
      <c r="C427" s="90"/>
      <c r="D427" s="90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9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60"/>
      <c r="AE427" s="60"/>
      <c r="AF427" s="60"/>
      <c r="AG427" s="60"/>
      <c r="AH427" s="60"/>
      <c r="AI427" s="60"/>
      <c r="AJ427" s="99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100"/>
      <c r="AY427" s="60"/>
    </row>
    <row r="428" spans="1:51" ht="15.75" customHeight="1">
      <c r="A428" s="87"/>
      <c r="B428" s="90"/>
      <c r="C428" s="90"/>
      <c r="D428" s="90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9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60"/>
      <c r="AE428" s="60"/>
      <c r="AF428" s="60"/>
      <c r="AG428" s="60"/>
      <c r="AH428" s="60"/>
      <c r="AI428" s="60"/>
      <c r="AJ428" s="99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100"/>
      <c r="AY428" s="60"/>
    </row>
    <row r="429" spans="1:51" ht="15.75" customHeight="1">
      <c r="A429" s="87"/>
      <c r="B429" s="90"/>
      <c r="C429" s="90"/>
      <c r="D429" s="90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9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60"/>
      <c r="AE429" s="60"/>
      <c r="AF429" s="60"/>
      <c r="AG429" s="60"/>
      <c r="AH429" s="60"/>
      <c r="AI429" s="60"/>
      <c r="AJ429" s="99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100"/>
      <c r="AY429" s="60"/>
    </row>
    <row r="430" spans="1:51" ht="15.75" customHeight="1">
      <c r="A430" s="87"/>
      <c r="B430" s="90"/>
      <c r="C430" s="90"/>
      <c r="D430" s="90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9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60"/>
      <c r="AE430" s="60"/>
      <c r="AF430" s="60"/>
      <c r="AG430" s="60"/>
      <c r="AH430" s="60"/>
      <c r="AI430" s="60"/>
      <c r="AJ430" s="99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100"/>
      <c r="AY430" s="60"/>
    </row>
    <row r="431" spans="1:51" ht="15.75" customHeight="1">
      <c r="A431" s="87"/>
      <c r="B431" s="90"/>
      <c r="C431" s="90"/>
      <c r="D431" s="90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9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60"/>
      <c r="AE431" s="60"/>
      <c r="AF431" s="60"/>
      <c r="AG431" s="60"/>
      <c r="AH431" s="60"/>
      <c r="AI431" s="60"/>
      <c r="AJ431" s="99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100"/>
      <c r="AY431" s="60"/>
    </row>
    <row r="432" spans="1:51" ht="15.75" customHeight="1">
      <c r="A432" s="87"/>
      <c r="B432" s="90"/>
      <c r="C432" s="90"/>
      <c r="D432" s="90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9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60"/>
      <c r="AE432" s="60"/>
      <c r="AF432" s="60"/>
      <c r="AG432" s="60"/>
      <c r="AH432" s="60"/>
      <c r="AI432" s="60"/>
      <c r="AJ432" s="99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100"/>
      <c r="AY432" s="60"/>
    </row>
    <row r="433" spans="1:51" ht="15.75" customHeight="1">
      <c r="A433" s="87"/>
      <c r="B433" s="90"/>
      <c r="C433" s="90"/>
      <c r="D433" s="90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9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60"/>
      <c r="AE433" s="60"/>
      <c r="AF433" s="60"/>
      <c r="AG433" s="60"/>
      <c r="AH433" s="60"/>
      <c r="AI433" s="60"/>
      <c r="AJ433" s="99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100"/>
      <c r="AY433" s="60"/>
    </row>
    <row r="434" spans="1:51" ht="15.75" customHeight="1">
      <c r="A434" s="87"/>
      <c r="B434" s="90"/>
      <c r="C434" s="90"/>
      <c r="D434" s="90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9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60"/>
      <c r="AE434" s="60"/>
      <c r="AF434" s="60"/>
      <c r="AG434" s="60"/>
      <c r="AH434" s="60"/>
      <c r="AI434" s="60"/>
      <c r="AJ434" s="99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100"/>
      <c r="AY434" s="60"/>
    </row>
    <row r="435" spans="1:51" ht="15.75" customHeight="1">
      <c r="A435" s="87"/>
      <c r="B435" s="90"/>
      <c r="C435" s="90"/>
      <c r="D435" s="90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9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60"/>
      <c r="AE435" s="60"/>
      <c r="AF435" s="60"/>
      <c r="AG435" s="60"/>
      <c r="AH435" s="60"/>
      <c r="AI435" s="60"/>
      <c r="AJ435" s="99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100"/>
      <c r="AY435" s="60"/>
    </row>
    <row r="436" spans="1:51" ht="15.75" customHeight="1">
      <c r="A436" s="87"/>
      <c r="B436" s="90"/>
      <c r="C436" s="90"/>
      <c r="D436" s="90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9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60"/>
      <c r="AE436" s="60"/>
      <c r="AF436" s="60"/>
      <c r="AG436" s="60"/>
      <c r="AH436" s="60"/>
      <c r="AI436" s="60"/>
      <c r="AJ436" s="99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100"/>
      <c r="AY436" s="60"/>
    </row>
    <row r="437" spans="1:51" ht="15.75" customHeight="1">
      <c r="A437" s="87"/>
      <c r="B437" s="90"/>
      <c r="C437" s="90"/>
      <c r="D437" s="90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9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60"/>
      <c r="AE437" s="60"/>
      <c r="AF437" s="60"/>
      <c r="AG437" s="60"/>
      <c r="AH437" s="60"/>
      <c r="AI437" s="60"/>
      <c r="AJ437" s="99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100"/>
      <c r="AY437" s="60"/>
    </row>
    <row r="438" spans="1:51" ht="15.75" customHeight="1">
      <c r="A438" s="87"/>
      <c r="B438" s="90"/>
      <c r="C438" s="90"/>
      <c r="D438" s="90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9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60"/>
      <c r="AE438" s="60"/>
      <c r="AF438" s="60"/>
      <c r="AG438" s="60"/>
      <c r="AH438" s="60"/>
      <c r="AI438" s="60"/>
      <c r="AJ438" s="99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100"/>
      <c r="AY438" s="60"/>
    </row>
    <row r="439" spans="1:51" ht="15.75" customHeight="1">
      <c r="A439" s="87"/>
      <c r="B439" s="90"/>
      <c r="C439" s="90"/>
      <c r="D439" s="90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9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60"/>
      <c r="AE439" s="60"/>
      <c r="AF439" s="60"/>
      <c r="AG439" s="60"/>
      <c r="AH439" s="60"/>
      <c r="AI439" s="60"/>
      <c r="AJ439" s="99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100"/>
      <c r="AY439" s="60"/>
    </row>
    <row r="440" spans="1:51" ht="15.75" customHeight="1">
      <c r="A440" s="87"/>
      <c r="B440" s="90"/>
      <c r="C440" s="90"/>
      <c r="D440" s="90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9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60"/>
      <c r="AE440" s="60"/>
      <c r="AF440" s="60"/>
      <c r="AG440" s="60"/>
      <c r="AH440" s="60"/>
      <c r="AI440" s="60"/>
      <c r="AJ440" s="99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100"/>
      <c r="AY440" s="60"/>
    </row>
    <row r="441" spans="1:51" ht="15.75" customHeight="1">
      <c r="A441" s="87"/>
      <c r="B441" s="90"/>
      <c r="C441" s="90"/>
      <c r="D441" s="90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9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60"/>
      <c r="AE441" s="60"/>
      <c r="AF441" s="60"/>
      <c r="AG441" s="60"/>
      <c r="AH441" s="60"/>
      <c r="AI441" s="60"/>
      <c r="AJ441" s="99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100"/>
      <c r="AY441" s="60"/>
    </row>
    <row r="442" spans="1:51" ht="15.75" customHeight="1">
      <c r="A442" s="87"/>
      <c r="B442" s="90"/>
      <c r="C442" s="90"/>
      <c r="D442" s="90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9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60"/>
      <c r="AE442" s="60"/>
      <c r="AF442" s="60"/>
      <c r="AG442" s="60"/>
      <c r="AH442" s="60"/>
      <c r="AI442" s="60"/>
      <c r="AJ442" s="99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100"/>
      <c r="AY442" s="60"/>
    </row>
    <row r="443" spans="1:51" ht="15.75" customHeight="1">
      <c r="A443" s="87"/>
      <c r="B443" s="90"/>
      <c r="C443" s="90"/>
      <c r="D443" s="90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9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60"/>
      <c r="AE443" s="60"/>
      <c r="AF443" s="60"/>
      <c r="AG443" s="60"/>
      <c r="AH443" s="60"/>
      <c r="AI443" s="60"/>
      <c r="AJ443" s="99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100"/>
      <c r="AY443" s="60"/>
    </row>
    <row r="444" spans="1:51" ht="15.75" customHeight="1">
      <c r="A444" s="87"/>
      <c r="B444" s="90"/>
      <c r="C444" s="90"/>
      <c r="D444" s="90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9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60"/>
      <c r="AE444" s="60"/>
      <c r="AF444" s="60"/>
      <c r="AG444" s="60"/>
      <c r="AH444" s="60"/>
      <c r="AI444" s="60"/>
      <c r="AJ444" s="99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100"/>
      <c r="AY444" s="60"/>
    </row>
    <row r="445" spans="1:51" ht="15.75" customHeight="1">
      <c r="A445" s="87"/>
      <c r="B445" s="90"/>
      <c r="C445" s="90"/>
      <c r="D445" s="90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9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60"/>
      <c r="AE445" s="60"/>
      <c r="AF445" s="60"/>
      <c r="AG445" s="60"/>
      <c r="AH445" s="60"/>
      <c r="AI445" s="60"/>
      <c r="AJ445" s="99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100"/>
      <c r="AY445" s="60"/>
    </row>
    <row r="446" spans="1:51" ht="15.75" customHeight="1">
      <c r="A446" s="87"/>
      <c r="B446" s="90"/>
      <c r="C446" s="90"/>
      <c r="D446" s="90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9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60"/>
      <c r="AE446" s="60"/>
      <c r="AF446" s="60"/>
      <c r="AG446" s="60"/>
      <c r="AH446" s="60"/>
      <c r="AI446" s="60"/>
      <c r="AJ446" s="99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100"/>
      <c r="AY446" s="60"/>
    </row>
    <row r="447" spans="1:51" ht="15.75" customHeight="1">
      <c r="A447" s="87"/>
      <c r="B447" s="90"/>
      <c r="C447" s="90"/>
      <c r="D447" s="90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9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60"/>
      <c r="AE447" s="60"/>
      <c r="AF447" s="60"/>
      <c r="AG447" s="60"/>
      <c r="AH447" s="60"/>
      <c r="AI447" s="60"/>
      <c r="AJ447" s="99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100"/>
      <c r="AY447" s="60"/>
    </row>
    <row r="448" spans="1:51" ht="15.75" customHeight="1">
      <c r="A448" s="87"/>
      <c r="B448" s="90"/>
      <c r="C448" s="90"/>
      <c r="D448" s="90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9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60"/>
      <c r="AE448" s="60"/>
      <c r="AF448" s="60"/>
      <c r="AG448" s="60"/>
      <c r="AH448" s="60"/>
      <c r="AI448" s="60"/>
      <c r="AJ448" s="99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100"/>
      <c r="AY448" s="60"/>
    </row>
    <row r="449" spans="1:51" ht="15.75" customHeight="1">
      <c r="A449" s="87"/>
      <c r="B449" s="90"/>
      <c r="C449" s="90"/>
      <c r="D449" s="90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9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60"/>
      <c r="AE449" s="60"/>
      <c r="AF449" s="60"/>
      <c r="AG449" s="60"/>
      <c r="AH449" s="60"/>
      <c r="AI449" s="60"/>
      <c r="AJ449" s="99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100"/>
      <c r="AY449" s="60"/>
    </row>
    <row r="450" spans="1:51" ht="15.75" customHeight="1">
      <c r="A450" s="87"/>
      <c r="B450" s="90"/>
      <c r="C450" s="90"/>
      <c r="D450" s="90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9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60"/>
      <c r="AE450" s="60"/>
      <c r="AF450" s="60"/>
      <c r="AG450" s="60"/>
      <c r="AH450" s="60"/>
      <c r="AI450" s="60"/>
      <c r="AJ450" s="99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100"/>
      <c r="AY450" s="60"/>
    </row>
    <row r="451" spans="1:51" ht="15.75" customHeight="1">
      <c r="A451" s="87"/>
      <c r="B451" s="90"/>
      <c r="C451" s="90"/>
      <c r="D451" s="90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9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60"/>
      <c r="AE451" s="60"/>
      <c r="AF451" s="60"/>
      <c r="AG451" s="60"/>
      <c r="AH451" s="60"/>
      <c r="AI451" s="60"/>
      <c r="AJ451" s="99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100"/>
      <c r="AY451" s="60"/>
    </row>
    <row r="452" spans="1:51" ht="15.75" customHeight="1">
      <c r="A452" s="87"/>
      <c r="B452" s="90"/>
      <c r="C452" s="90"/>
      <c r="D452" s="90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9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60"/>
      <c r="AE452" s="60"/>
      <c r="AF452" s="60"/>
      <c r="AG452" s="60"/>
      <c r="AH452" s="60"/>
      <c r="AI452" s="60"/>
      <c r="AJ452" s="99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100"/>
      <c r="AY452" s="60"/>
    </row>
    <row r="453" spans="1:51" ht="15.75" customHeight="1">
      <c r="A453" s="87"/>
      <c r="B453" s="90"/>
      <c r="C453" s="90"/>
      <c r="D453" s="90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9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60"/>
      <c r="AE453" s="60"/>
      <c r="AF453" s="60"/>
      <c r="AG453" s="60"/>
      <c r="AH453" s="60"/>
      <c r="AI453" s="60"/>
      <c r="AJ453" s="99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100"/>
      <c r="AY453" s="60"/>
    </row>
    <row r="454" spans="1:51" ht="15.75" customHeight="1">
      <c r="A454" s="87"/>
      <c r="B454" s="90"/>
      <c r="C454" s="90"/>
      <c r="D454" s="90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9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60"/>
      <c r="AE454" s="60"/>
      <c r="AF454" s="60"/>
      <c r="AG454" s="60"/>
      <c r="AH454" s="60"/>
      <c r="AI454" s="60"/>
      <c r="AJ454" s="99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100"/>
      <c r="AY454" s="60"/>
    </row>
    <row r="455" spans="1:51" ht="15.75" customHeight="1">
      <c r="A455" s="87"/>
      <c r="B455" s="90"/>
      <c r="C455" s="90"/>
      <c r="D455" s="90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9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60"/>
      <c r="AE455" s="60"/>
      <c r="AF455" s="60"/>
      <c r="AG455" s="60"/>
      <c r="AH455" s="60"/>
      <c r="AI455" s="60"/>
      <c r="AJ455" s="99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100"/>
      <c r="AY455" s="60"/>
    </row>
    <row r="456" spans="1:51" ht="15.75" customHeight="1">
      <c r="A456" s="87"/>
      <c r="B456" s="90"/>
      <c r="C456" s="90"/>
      <c r="D456" s="90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9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60"/>
      <c r="AE456" s="60"/>
      <c r="AF456" s="60"/>
      <c r="AG456" s="60"/>
      <c r="AH456" s="60"/>
      <c r="AI456" s="60"/>
      <c r="AJ456" s="99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100"/>
      <c r="AY456" s="60"/>
    </row>
    <row r="457" spans="1:51" ht="15.75" customHeight="1">
      <c r="A457" s="87"/>
      <c r="B457" s="90"/>
      <c r="C457" s="90"/>
      <c r="D457" s="90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9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60"/>
      <c r="AE457" s="60"/>
      <c r="AF457" s="60"/>
      <c r="AG457" s="60"/>
      <c r="AH457" s="60"/>
      <c r="AI457" s="60"/>
      <c r="AJ457" s="99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100"/>
      <c r="AY457" s="60"/>
    </row>
    <row r="458" spans="1:51" ht="15.75" customHeight="1">
      <c r="A458" s="87"/>
      <c r="B458" s="90"/>
      <c r="C458" s="90"/>
      <c r="D458" s="90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9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60"/>
      <c r="AE458" s="60"/>
      <c r="AF458" s="60"/>
      <c r="AG458" s="60"/>
      <c r="AH458" s="60"/>
      <c r="AI458" s="60"/>
      <c r="AJ458" s="99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100"/>
      <c r="AY458" s="60"/>
    </row>
    <row r="459" spans="1:51" ht="15.75" customHeight="1">
      <c r="A459" s="87"/>
      <c r="B459" s="90"/>
      <c r="C459" s="90"/>
      <c r="D459" s="90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9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60"/>
      <c r="AE459" s="60"/>
      <c r="AF459" s="60"/>
      <c r="AG459" s="60"/>
      <c r="AH459" s="60"/>
      <c r="AI459" s="60"/>
      <c r="AJ459" s="99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100"/>
      <c r="AY459" s="60"/>
    </row>
    <row r="460" spans="1:51" ht="15.75" customHeight="1">
      <c r="A460" s="87"/>
      <c r="B460" s="90"/>
      <c r="C460" s="90"/>
      <c r="D460" s="90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9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60"/>
      <c r="AE460" s="60"/>
      <c r="AF460" s="60"/>
      <c r="AG460" s="60"/>
      <c r="AH460" s="60"/>
      <c r="AI460" s="60"/>
      <c r="AJ460" s="99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100"/>
      <c r="AY460" s="60"/>
    </row>
    <row r="461" spans="1:51" ht="15.75" customHeight="1">
      <c r="A461" s="87"/>
      <c r="B461" s="90"/>
      <c r="C461" s="90"/>
      <c r="D461" s="90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9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60"/>
      <c r="AE461" s="60"/>
      <c r="AF461" s="60"/>
      <c r="AG461" s="60"/>
      <c r="AH461" s="60"/>
      <c r="AI461" s="60"/>
      <c r="AJ461" s="99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100"/>
      <c r="AY461" s="60"/>
    </row>
    <row r="462" spans="1:51" ht="15.75" customHeight="1">
      <c r="A462" s="87"/>
      <c r="B462" s="90"/>
      <c r="C462" s="90"/>
      <c r="D462" s="90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9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60"/>
      <c r="AE462" s="60"/>
      <c r="AF462" s="60"/>
      <c r="AG462" s="60"/>
      <c r="AH462" s="60"/>
      <c r="AI462" s="60"/>
      <c r="AJ462" s="99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100"/>
      <c r="AY462" s="60"/>
    </row>
    <row r="463" spans="1:51" ht="15.75" customHeight="1">
      <c r="A463" s="87"/>
      <c r="B463" s="90"/>
      <c r="C463" s="90"/>
      <c r="D463" s="90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9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60"/>
      <c r="AE463" s="60"/>
      <c r="AF463" s="60"/>
      <c r="AG463" s="60"/>
      <c r="AH463" s="60"/>
      <c r="AI463" s="60"/>
      <c r="AJ463" s="99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100"/>
      <c r="AY463" s="60"/>
    </row>
    <row r="464" spans="1:51" ht="15.75" customHeight="1">
      <c r="A464" s="87"/>
      <c r="B464" s="90"/>
      <c r="C464" s="90"/>
      <c r="D464" s="90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9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60"/>
      <c r="AE464" s="60"/>
      <c r="AF464" s="60"/>
      <c r="AG464" s="60"/>
      <c r="AH464" s="60"/>
      <c r="AI464" s="60"/>
      <c r="AJ464" s="99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100"/>
      <c r="AY464" s="60"/>
    </row>
    <row r="465" spans="1:51" ht="15.75" customHeight="1">
      <c r="A465" s="87"/>
      <c r="B465" s="90"/>
      <c r="C465" s="90"/>
      <c r="D465" s="90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9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60"/>
      <c r="AE465" s="60"/>
      <c r="AF465" s="60"/>
      <c r="AG465" s="60"/>
      <c r="AH465" s="60"/>
      <c r="AI465" s="60"/>
      <c r="AJ465" s="99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100"/>
      <c r="AY465" s="60"/>
    </row>
    <row r="466" spans="1:51" ht="15.75" customHeight="1">
      <c r="A466" s="87"/>
      <c r="B466" s="90"/>
      <c r="C466" s="90"/>
      <c r="D466" s="90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9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60"/>
      <c r="AE466" s="60"/>
      <c r="AF466" s="60"/>
      <c r="AG466" s="60"/>
      <c r="AH466" s="60"/>
      <c r="AI466" s="60"/>
      <c r="AJ466" s="99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100"/>
      <c r="AY466" s="60"/>
    </row>
    <row r="467" spans="1:51" ht="15.75" customHeight="1">
      <c r="A467" s="87"/>
      <c r="B467" s="90"/>
      <c r="C467" s="90"/>
      <c r="D467" s="90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9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60"/>
      <c r="AE467" s="60"/>
      <c r="AF467" s="60"/>
      <c r="AG467" s="60"/>
      <c r="AH467" s="60"/>
      <c r="AI467" s="60"/>
      <c r="AJ467" s="99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100"/>
      <c r="AY467" s="60"/>
    </row>
    <row r="468" spans="1:51" ht="15.75" customHeight="1">
      <c r="A468" s="87"/>
      <c r="B468" s="90"/>
      <c r="C468" s="90"/>
      <c r="D468" s="90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9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60"/>
      <c r="AE468" s="60"/>
      <c r="AF468" s="60"/>
      <c r="AG468" s="60"/>
      <c r="AH468" s="60"/>
      <c r="AI468" s="60"/>
      <c r="AJ468" s="99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100"/>
      <c r="AY468" s="60"/>
    </row>
    <row r="469" spans="1:51" ht="15.75" customHeight="1">
      <c r="A469" s="87"/>
      <c r="B469" s="90"/>
      <c r="C469" s="90"/>
      <c r="D469" s="90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9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60"/>
      <c r="AE469" s="60"/>
      <c r="AF469" s="60"/>
      <c r="AG469" s="60"/>
      <c r="AH469" s="60"/>
      <c r="AI469" s="60"/>
      <c r="AJ469" s="99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100"/>
      <c r="AY469" s="60"/>
    </row>
    <row r="470" spans="1:51" ht="15.75" customHeight="1">
      <c r="A470" s="87"/>
      <c r="B470" s="90"/>
      <c r="C470" s="90"/>
      <c r="D470" s="90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9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60"/>
      <c r="AE470" s="60"/>
      <c r="AF470" s="60"/>
      <c r="AG470" s="60"/>
      <c r="AH470" s="60"/>
      <c r="AI470" s="60"/>
      <c r="AJ470" s="99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100"/>
      <c r="AY470" s="60"/>
    </row>
    <row r="471" spans="1:51" ht="15.75" customHeight="1">
      <c r="A471" s="87"/>
      <c r="B471" s="90"/>
      <c r="C471" s="90"/>
      <c r="D471" s="90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9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60"/>
      <c r="AE471" s="60"/>
      <c r="AF471" s="60"/>
      <c r="AG471" s="60"/>
      <c r="AH471" s="60"/>
      <c r="AI471" s="60"/>
      <c r="AJ471" s="99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100"/>
      <c r="AY471" s="60"/>
    </row>
    <row r="472" spans="1:51" ht="15.75" customHeight="1">
      <c r="A472" s="87"/>
      <c r="B472" s="90"/>
      <c r="C472" s="90"/>
      <c r="D472" s="90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9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60"/>
      <c r="AE472" s="60"/>
      <c r="AF472" s="60"/>
      <c r="AG472" s="60"/>
      <c r="AH472" s="60"/>
      <c r="AI472" s="60"/>
      <c r="AJ472" s="99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100"/>
      <c r="AY472" s="60"/>
    </row>
    <row r="473" spans="1:51" ht="15.75" customHeight="1">
      <c r="A473" s="87"/>
      <c r="B473" s="90"/>
      <c r="C473" s="90"/>
      <c r="D473" s="90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9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60"/>
      <c r="AE473" s="60"/>
      <c r="AF473" s="60"/>
      <c r="AG473" s="60"/>
      <c r="AH473" s="60"/>
      <c r="AI473" s="60"/>
      <c r="AJ473" s="99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100"/>
      <c r="AY473" s="60"/>
    </row>
    <row r="474" spans="1:51" ht="15.75" customHeight="1">
      <c r="A474" s="87"/>
      <c r="B474" s="90"/>
      <c r="C474" s="90"/>
      <c r="D474" s="90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9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60"/>
      <c r="AE474" s="60"/>
      <c r="AF474" s="60"/>
      <c r="AG474" s="60"/>
      <c r="AH474" s="60"/>
      <c r="AI474" s="60"/>
      <c r="AJ474" s="99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100"/>
      <c r="AY474" s="60"/>
    </row>
    <row r="475" spans="1:51" ht="15.75" customHeight="1">
      <c r="A475" s="87"/>
      <c r="B475" s="90"/>
      <c r="C475" s="90"/>
      <c r="D475" s="90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9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60"/>
      <c r="AE475" s="60"/>
      <c r="AF475" s="60"/>
      <c r="AG475" s="60"/>
      <c r="AH475" s="60"/>
      <c r="AI475" s="60"/>
      <c r="AJ475" s="99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100"/>
      <c r="AY475" s="60"/>
    </row>
    <row r="476" spans="1:51" ht="15.75" customHeight="1">
      <c r="A476" s="87"/>
      <c r="B476" s="90"/>
      <c r="C476" s="90"/>
      <c r="D476" s="90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9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60"/>
      <c r="AE476" s="60"/>
      <c r="AF476" s="60"/>
      <c r="AG476" s="60"/>
      <c r="AH476" s="60"/>
      <c r="AI476" s="60"/>
      <c r="AJ476" s="99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100"/>
      <c r="AY476" s="60"/>
    </row>
    <row r="477" spans="1:51" ht="15.75" customHeight="1">
      <c r="A477" s="87"/>
      <c r="B477" s="90"/>
      <c r="C477" s="90"/>
      <c r="D477" s="90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9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60"/>
      <c r="AE477" s="60"/>
      <c r="AF477" s="60"/>
      <c r="AG477" s="60"/>
      <c r="AH477" s="60"/>
      <c r="AI477" s="60"/>
      <c r="AJ477" s="99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100"/>
      <c r="AY477" s="60"/>
    </row>
    <row r="478" spans="1:51" ht="15.75" customHeight="1">
      <c r="A478" s="87"/>
      <c r="B478" s="90"/>
      <c r="C478" s="90"/>
      <c r="D478" s="90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9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60"/>
      <c r="AE478" s="60"/>
      <c r="AF478" s="60"/>
      <c r="AG478" s="60"/>
      <c r="AH478" s="60"/>
      <c r="AI478" s="60"/>
      <c r="AJ478" s="99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100"/>
      <c r="AY478" s="60"/>
    </row>
    <row r="479" spans="1:51" ht="15.75" customHeight="1">
      <c r="A479" s="87"/>
      <c r="B479" s="90"/>
      <c r="C479" s="90"/>
      <c r="D479" s="90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9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60"/>
      <c r="AE479" s="60"/>
      <c r="AF479" s="60"/>
      <c r="AG479" s="60"/>
      <c r="AH479" s="60"/>
      <c r="AI479" s="60"/>
      <c r="AJ479" s="99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100"/>
      <c r="AY479" s="60"/>
    </row>
    <row r="480" spans="1:51" ht="15.75" customHeight="1">
      <c r="A480" s="87"/>
      <c r="B480" s="90"/>
      <c r="C480" s="90"/>
      <c r="D480" s="90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9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60"/>
      <c r="AE480" s="60"/>
      <c r="AF480" s="60"/>
      <c r="AG480" s="60"/>
      <c r="AH480" s="60"/>
      <c r="AI480" s="60"/>
      <c r="AJ480" s="99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100"/>
      <c r="AY480" s="60"/>
    </row>
    <row r="481" spans="1:51" ht="15.75" customHeight="1">
      <c r="A481" s="87"/>
      <c r="B481" s="90"/>
      <c r="C481" s="90"/>
      <c r="D481" s="90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9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60"/>
      <c r="AE481" s="60"/>
      <c r="AF481" s="60"/>
      <c r="AG481" s="60"/>
      <c r="AH481" s="60"/>
      <c r="AI481" s="60"/>
      <c r="AJ481" s="99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100"/>
      <c r="AY481" s="60"/>
    </row>
    <row r="482" spans="1:51" ht="15.75" customHeight="1">
      <c r="A482" s="87"/>
      <c r="B482" s="90"/>
      <c r="C482" s="90"/>
      <c r="D482" s="90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9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60"/>
      <c r="AE482" s="60"/>
      <c r="AF482" s="60"/>
      <c r="AG482" s="60"/>
      <c r="AH482" s="60"/>
      <c r="AI482" s="60"/>
      <c r="AJ482" s="99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100"/>
      <c r="AY482" s="60"/>
    </row>
    <row r="483" spans="1:51" ht="15.75" customHeight="1">
      <c r="A483" s="87"/>
      <c r="B483" s="90"/>
      <c r="C483" s="90"/>
      <c r="D483" s="90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9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60"/>
      <c r="AE483" s="60"/>
      <c r="AF483" s="60"/>
      <c r="AG483" s="60"/>
      <c r="AH483" s="60"/>
      <c r="AI483" s="60"/>
      <c r="AJ483" s="99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100"/>
      <c r="AY483" s="60"/>
    </row>
    <row r="484" spans="1:51" ht="15.75" customHeight="1">
      <c r="A484" s="87"/>
      <c r="B484" s="90"/>
      <c r="C484" s="90"/>
      <c r="D484" s="90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9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60"/>
      <c r="AE484" s="60"/>
      <c r="AF484" s="60"/>
      <c r="AG484" s="60"/>
      <c r="AH484" s="60"/>
      <c r="AI484" s="60"/>
      <c r="AJ484" s="99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100"/>
      <c r="AY484" s="60"/>
    </row>
    <row r="485" spans="1:51" ht="15.75" customHeight="1">
      <c r="A485" s="87"/>
      <c r="B485" s="90"/>
      <c r="C485" s="90"/>
      <c r="D485" s="90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9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60"/>
      <c r="AE485" s="60"/>
      <c r="AF485" s="60"/>
      <c r="AG485" s="60"/>
      <c r="AH485" s="60"/>
      <c r="AI485" s="60"/>
      <c r="AJ485" s="99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100"/>
      <c r="AY485" s="60"/>
    </row>
    <row r="486" spans="1:51" ht="15.75" customHeight="1">
      <c r="A486" s="87"/>
      <c r="B486" s="90"/>
      <c r="C486" s="90"/>
      <c r="D486" s="90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9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60"/>
      <c r="AE486" s="60"/>
      <c r="AF486" s="60"/>
      <c r="AG486" s="60"/>
      <c r="AH486" s="60"/>
      <c r="AI486" s="60"/>
      <c r="AJ486" s="99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100"/>
      <c r="AY486" s="60"/>
    </row>
    <row r="487" spans="1:51" ht="15.75" customHeight="1">
      <c r="A487" s="87"/>
      <c r="B487" s="90"/>
      <c r="C487" s="90"/>
      <c r="D487" s="90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9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60"/>
      <c r="AE487" s="60"/>
      <c r="AF487" s="60"/>
      <c r="AG487" s="60"/>
      <c r="AH487" s="60"/>
      <c r="AI487" s="60"/>
      <c r="AJ487" s="99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100"/>
      <c r="AY487" s="60"/>
    </row>
    <row r="488" spans="1:51" ht="15.75" customHeight="1">
      <c r="A488" s="87"/>
      <c r="B488" s="90"/>
      <c r="C488" s="90"/>
      <c r="D488" s="90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9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60"/>
      <c r="AE488" s="60"/>
      <c r="AF488" s="60"/>
      <c r="AG488" s="60"/>
      <c r="AH488" s="60"/>
      <c r="AI488" s="60"/>
      <c r="AJ488" s="99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100"/>
      <c r="AY488" s="60"/>
    </row>
    <row r="489" spans="1:51" ht="15.75" customHeight="1">
      <c r="A489" s="87"/>
      <c r="B489" s="90"/>
      <c r="C489" s="90"/>
      <c r="D489" s="90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9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60"/>
      <c r="AE489" s="60"/>
      <c r="AF489" s="60"/>
      <c r="AG489" s="60"/>
      <c r="AH489" s="60"/>
      <c r="AI489" s="60"/>
      <c r="AJ489" s="99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100"/>
      <c r="AY489" s="60"/>
    </row>
    <row r="490" spans="1:51" ht="15.75" customHeight="1">
      <c r="A490" s="87"/>
      <c r="B490" s="90"/>
      <c r="C490" s="90"/>
      <c r="D490" s="90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9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60"/>
      <c r="AE490" s="60"/>
      <c r="AF490" s="60"/>
      <c r="AG490" s="60"/>
      <c r="AH490" s="60"/>
      <c r="AI490" s="60"/>
      <c r="AJ490" s="99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100"/>
      <c r="AY490" s="60"/>
    </row>
    <row r="491" spans="1:51" ht="15.75" customHeight="1">
      <c r="A491" s="87"/>
      <c r="B491" s="90"/>
      <c r="C491" s="90"/>
      <c r="D491" s="90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9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60"/>
      <c r="AE491" s="60"/>
      <c r="AF491" s="60"/>
      <c r="AG491" s="60"/>
      <c r="AH491" s="60"/>
      <c r="AI491" s="60"/>
      <c r="AJ491" s="99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100"/>
      <c r="AY491" s="60"/>
    </row>
    <row r="492" spans="1:51" ht="15.75" customHeight="1">
      <c r="A492" s="87"/>
      <c r="B492" s="90"/>
      <c r="C492" s="90"/>
      <c r="D492" s="90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9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60"/>
      <c r="AE492" s="60"/>
      <c r="AF492" s="60"/>
      <c r="AG492" s="60"/>
      <c r="AH492" s="60"/>
      <c r="AI492" s="60"/>
      <c r="AJ492" s="99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100"/>
      <c r="AY492" s="60"/>
    </row>
    <row r="493" spans="1:51" ht="15.75" customHeight="1">
      <c r="A493" s="87"/>
      <c r="B493" s="90"/>
      <c r="C493" s="90"/>
      <c r="D493" s="90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9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60"/>
      <c r="AE493" s="60"/>
      <c r="AF493" s="60"/>
      <c r="AG493" s="60"/>
      <c r="AH493" s="60"/>
      <c r="AI493" s="60"/>
      <c r="AJ493" s="99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100"/>
      <c r="AY493" s="60"/>
    </row>
    <row r="494" spans="1:51" ht="15.75" customHeight="1">
      <c r="A494" s="87"/>
      <c r="B494" s="90"/>
      <c r="C494" s="90"/>
      <c r="D494" s="90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9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60"/>
      <c r="AE494" s="60"/>
      <c r="AF494" s="60"/>
      <c r="AG494" s="60"/>
      <c r="AH494" s="60"/>
      <c r="AI494" s="60"/>
      <c r="AJ494" s="99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100"/>
      <c r="AY494" s="60"/>
    </row>
    <row r="495" spans="1:51" ht="15.75" customHeight="1">
      <c r="A495" s="87"/>
      <c r="B495" s="90"/>
      <c r="C495" s="90"/>
      <c r="D495" s="90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9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60"/>
      <c r="AE495" s="60"/>
      <c r="AF495" s="60"/>
      <c r="AG495" s="60"/>
      <c r="AH495" s="60"/>
      <c r="AI495" s="60"/>
      <c r="AJ495" s="99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100"/>
      <c r="AY495" s="60"/>
    </row>
    <row r="496" spans="1:51" ht="15.75" customHeight="1">
      <c r="A496" s="87"/>
      <c r="B496" s="90"/>
      <c r="C496" s="90"/>
      <c r="D496" s="90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9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60"/>
      <c r="AE496" s="60"/>
      <c r="AF496" s="60"/>
      <c r="AG496" s="60"/>
      <c r="AH496" s="60"/>
      <c r="AI496" s="60"/>
      <c r="AJ496" s="99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100"/>
      <c r="AY496" s="60"/>
    </row>
    <row r="497" spans="1:51" ht="15.75" customHeight="1">
      <c r="A497" s="87"/>
      <c r="B497" s="90"/>
      <c r="C497" s="90"/>
      <c r="D497" s="90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9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60"/>
      <c r="AE497" s="60"/>
      <c r="AF497" s="60"/>
      <c r="AG497" s="60"/>
      <c r="AH497" s="60"/>
      <c r="AI497" s="60"/>
      <c r="AJ497" s="99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100"/>
      <c r="AY497" s="60"/>
    </row>
    <row r="498" spans="1:51" ht="15.75" customHeight="1">
      <c r="A498" s="87"/>
      <c r="B498" s="90"/>
      <c r="C498" s="90"/>
      <c r="D498" s="90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9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60"/>
      <c r="AE498" s="60"/>
      <c r="AF498" s="60"/>
      <c r="AG498" s="60"/>
      <c r="AH498" s="60"/>
      <c r="AI498" s="60"/>
      <c r="AJ498" s="99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100"/>
      <c r="AY498" s="60"/>
    </row>
    <row r="499" spans="1:51" ht="15.75" customHeight="1">
      <c r="A499" s="87"/>
      <c r="B499" s="90"/>
      <c r="C499" s="90"/>
      <c r="D499" s="90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9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60"/>
      <c r="AE499" s="60"/>
      <c r="AF499" s="60"/>
      <c r="AG499" s="60"/>
      <c r="AH499" s="60"/>
      <c r="AI499" s="60"/>
      <c r="AJ499" s="99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100"/>
      <c r="AY499" s="60"/>
    </row>
    <row r="500" spans="1:51" ht="15.75" customHeight="1">
      <c r="A500" s="87"/>
      <c r="B500" s="90"/>
      <c r="C500" s="90"/>
      <c r="D500" s="90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9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60"/>
      <c r="AE500" s="60"/>
      <c r="AF500" s="60"/>
      <c r="AG500" s="60"/>
      <c r="AH500" s="60"/>
      <c r="AI500" s="60"/>
      <c r="AJ500" s="99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100"/>
      <c r="AY500" s="60"/>
    </row>
    <row r="501" spans="1:51" ht="15.75" customHeight="1">
      <c r="A501" s="87"/>
      <c r="B501" s="90"/>
      <c r="C501" s="90"/>
      <c r="D501" s="90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9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60"/>
      <c r="AE501" s="60"/>
      <c r="AF501" s="60"/>
      <c r="AG501" s="60"/>
      <c r="AH501" s="60"/>
      <c r="AI501" s="60"/>
      <c r="AJ501" s="99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100"/>
      <c r="AY501" s="60"/>
    </row>
    <row r="502" spans="1:51" ht="15.75" customHeight="1">
      <c r="A502" s="87"/>
      <c r="B502" s="90"/>
      <c r="C502" s="90"/>
      <c r="D502" s="90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9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60"/>
      <c r="AE502" s="60"/>
      <c r="AF502" s="60"/>
      <c r="AG502" s="60"/>
      <c r="AH502" s="60"/>
      <c r="AI502" s="60"/>
      <c r="AJ502" s="99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100"/>
      <c r="AY502" s="60"/>
    </row>
    <row r="503" spans="1:51" ht="15.75" customHeight="1">
      <c r="A503" s="87"/>
      <c r="B503" s="90"/>
      <c r="C503" s="90"/>
      <c r="D503" s="90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9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60"/>
      <c r="AE503" s="60"/>
      <c r="AF503" s="60"/>
      <c r="AG503" s="60"/>
      <c r="AH503" s="60"/>
      <c r="AI503" s="60"/>
      <c r="AJ503" s="99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100"/>
      <c r="AY503" s="60"/>
    </row>
    <row r="504" spans="1:51" ht="15.75" customHeight="1">
      <c r="A504" s="87"/>
      <c r="B504" s="90"/>
      <c r="C504" s="90"/>
      <c r="D504" s="90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9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60"/>
      <c r="AE504" s="60"/>
      <c r="AF504" s="60"/>
      <c r="AG504" s="60"/>
      <c r="AH504" s="60"/>
      <c r="AI504" s="60"/>
      <c r="AJ504" s="99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100"/>
      <c r="AY504" s="60"/>
    </row>
    <row r="505" spans="1:51" ht="15.75" customHeight="1">
      <c r="A505" s="87"/>
      <c r="B505" s="90"/>
      <c r="C505" s="90"/>
      <c r="D505" s="90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9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60"/>
      <c r="AE505" s="60"/>
      <c r="AF505" s="60"/>
      <c r="AG505" s="60"/>
      <c r="AH505" s="60"/>
      <c r="AI505" s="60"/>
      <c r="AJ505" s="99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100"/>
      <c r="AY505" s="60"/>
    </row>
    <row r="506" spans="1:51" ht="15.75" customHeight="1">
      <c r="A506" s="87"/>
      <c r="B506" s="90"/>
      <c r="C506" s="90"/>
      <c r="D506" s="90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9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60"/>
      <c r="AE506" s="60"/>
      <c r="AF506" s="60"/>
      <c r="AG506" s="60"/>
      <c r="AH506" s="60"/>
      <c r="AI506" s="60"/>
      <c r="AJ506" s="99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100"/>
      <c r="AY506" s="60"/>
    </row>
    <row r="507" spans="1:51" ht="15.75" customHeight="1">
      <c r="A507" s="87"/>
      <c r="B507" s="90"/>
      <c r="C507" s="90"/>
      <c r="D507" s="90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9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60"/>
      <c r="AE507" s="60"/>
      <c r="AF507" s="60"/>
      <c r="AG507" s="60"/>
      <c r="AH507" s="60"/>
      <c r="AI507" s="60"/>
      <c r="AJ507" s="99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100"/>
      <c r="AY507" s="60"/>
    </row>
    <row r="508" spans="1:51" ht="15.75" customHeight="1">
      <c r="A508" s="87"/>
      <c r="B508" s="90"/>
      <c r="C508" s="90"/>
      <c r="D508" s="90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9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60"/>
      <c r="AE508" s="60"/>
      <c r="AF508" s="60"/>
      <c r="AG508" s="60"/>
      <c r="AH508" s="60"/>
      <c r="AI508" s="60"/>
      <c r="AJ508" s="99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100"/>
      <c r="AY508" s="60"/>
    </row>
    <row r="509" spans="1:51" ht="15.75" customHeight="1">
      <c r="A509" s="87"/>
      <c r="B509" s="90"/>
      <c r="C509" s="90"/>
      <c r="D509" s="90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9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60"/>
      <c r="AE509" s="60"/>
      <c r="AF509" s="60"/>
      <c r="AG509" s="60"/>
      <c r="AH509" s="60"/>
      <c r="AI509" s="60"/>
      <c r="AJ509" s="99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100"/>
      <c r="AY509" s="60"/>
    </row>
    <row r="510" spans="1:51" ht="15.75" customHeight="1">
      <c r="A510" s="87"/>
      <c r="B510" s="90"/>
      <c r="C510" s="90"/>
      <c r="D510" s="90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9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60"/>
      <c r="AE510" s="60"/>
      <c r="AF510" s="60"/>
      <c r="AG510" s="60"/>
      <c r="AH510" s="60"/>
      <c r="AI510" s="60"/>
      <c r="AJ510" s="99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100"/>
      <c r="AY510" s="60"/>
    </row>
    <row r="511" spans="1:51" ht="15.75" customHeight="1">
      <c r="A511" s="87"/>
      <c r="B511" s="90"/>
      <c r="C511" s="90"/>
      <c r="D511" s="90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9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60"/>
      <c r="AE511" s="60"/>
      <c r="AF511" s="60"/>
      <c r="AG511" s="60"/>
      <c r="AH511" s="60"/>
      <c r="AI511" s="60"/>
      <c r="AJ511" s="99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100"/>
      <c r="AY511" s="60"/>
    </row>
    <row r="512" spans="1:51" ht="15.75" customHeight="1">
      <c r="A512" s="87"/>
      <c r="B512" s="90"/>
      <c r="C512" s="90"/>
      <c r="D512" s="90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9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60"/>
      <c r="AE512" s="60"/>
      <c r="AF512" s="60"/>
      <c r="AG512" s="60"/>
      <c r="AH512" s="60"/>
      <c r="AI512" s="60"/>
      <c r="AJ512" s="99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100"/>
      <c r="AY512" s="60"/>
    </row>
    <row r="513" spans="1:51" ht="15.75" customHeight="1">
      <c r="A513" s="87"/>
      <c r="B513" s="90"/>
      <c r="C513" s="90"/>
      <c r="D513" s="90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9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60"/>
      <c r="AE513" s="60"/>
      <c r="AF513" s="60"/>
      <c r="AG513" s="60"/>
      <c r="AH513" s="60"/>
      <c r="AI513" s="60"/>
      <c r="AJ513" s="99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100"/>
      <c r="AY513" s="60"/>
    </row>
    <row r="514" spans="1:51" ht="15.75" customHeight="1">
      <c r="A514" s="87"/>
      <c r="B514" s="90"/>
      <c r="C514" s="90"/>
      <c r="D514" s="90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9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60"/>
      <c r="AE514" s="60"/>
      <c r="AF514" s="60"/>
      <c r="AG514" s="60"/>
      <c r="AH514" s="60"/>
      <c r="AI514" s="60"/>
      <c r="AJ514" s="99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100"/>
      <c r="AY514" s="60"/>
    </row>
    <row r="515" spans="1:51" ht="15.75" customHeight="1">
      <c r="A515" s="87"/>
      <c r="B515" s="90"/>
      <c r="C515" s="90"/>
      <c r="D515" s="90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9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60"/>
      <c r="AE515" s="60"/>
      <c r="AF515" s="60"/>
      <c r="AG515" s="60"/>
      <c r="AH515" s="60"/>
      <c r="AI515" s="60"/>
      <c r="AJ515" s="99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100"/>
      <c r="AY515" s="60"/>
    </row>
    <row r="516" spans="1:51" ht="15.75" customHeight="1">
      <c r="A516" s="87"/>
      <c r="B516" s="90"/>
      <c r="C516" s="90"/>
      <c r="D516" s="90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9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60"/>
      <c r="AE516" s="60"/>
      <c r="AF516" s="60"/>
      <c r="AG516" s="60"/>
      <c r="AH516" s="60"/>
      <c r="AI516" s="60"/>
      <c r="AJ516" s="99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100"/>
      <c r="AY516" s="60"/>
    </row>
    <row r="517" spans="1:51" ht="15.75" customHeight="1">
      <c r="A517" s="87"/>
      <c r="B517" s="90"/>
      <c r="C517" s="90"/>
      <c r="D517" s="90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9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60"/>
      <c r="AE517" s="60"/>
      <c r="AF517" s="60"/>
      <c r="AG517" s="60"/>
      <c r="AH517" s="60"/>
      <c r="AI517" s="60"/>
      <c r="AJ517" s="99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100"/>
      <c r="AY517" s="60"/>
    </row>
    <row r="518" spans="1:51" ht="15.75" customHeight="1">
      <c r="A518" s="87"/>
      <c r="B518" s="90"/>
      <c r="C518" s="90"/>
      <c r="D518" s="90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9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60"/>
      <c r="AE518" s="60"/>
      <c r="AF518" s="60"/>
      <c r="AG518" s="60"/>
      <c r="AH518" s="60"/>
      <c r="AI518" s="60"/>
      <c r="AJ518" s="99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100"/>
      <c r="AY518" s="60"/>
    </row>
    <row r="519" spans="1:51" ht="15.75" customHeight="1">
      <c r="A519" s="87"/>
      <c r="B519" s="90"/>
      <c r="C519" s="90"/>
      <c r="D519" s="90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9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60"/>
      <c r="AE519" s="60"/>
      <c r="AF519" s="60"/>
      <c r="AG519" s="60"/>
      <c r="AH519" s="60"/>
      <c r="AI519" s="60"/>
      <c r="AJ519" s="99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100"/>
      <c r="AY519" s="60"/>
    </row>
    <row r="520" spans="1:51" ht="15.75" customHeight="1">
      <c r="A520" s="87"/>
      <c r="B520" s="90"/>
      <c r="C520" s="90"/>
      <c r="D520" s="90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9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60"/>
      <c r="AE520" s="60"/>
      <c r="AF520" s="60"/>
      <c r="AG520" s="60"/>
      <c r="AH520" s="60"/>
      <c r="AI520" s="60"/>
      <c r="AJ520" s="99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100"/>
      <c r="AY520" s="60"/>
    </row>
    <row r="521" spans="1:51" ht="15.75" customHeight="1">
      <c r="A521" s="87"/>
      <c r="B521" s="90"/>
      <c r="C521" s="90"/>
      <c r="D521" s="90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9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60"/>
      <c r="AE521" s="60"/>
      <c r="AF521" s="60"/>
      <c r="AG521" s="60"/>
      <c r="AH521" s="60"/>
      <c r="AI521" s="60"/>
      <c r="AJ521" s="99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100"/>
      <c r="AY521" s="60"/>
    </row>
    <row r="522" spans="1:51" ht="15.75" customHeight="1">
      <c r="A522" s="87"/>
      <c r="B522" s="90"/>
      <c r="C522" s="90"/>
      <c r="D522" s="90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9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60"/>
      <c r="AE522" s="60"/>
      <c r="AF522" s="60"/>
      <c r="AG522" s="60"/>
      <c r="AH522" s="60"/>
      <c r="AI522" s="60"/>
      <c r="AJ522" s="99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100"/>
      <c r="AY522" s="60"/>
    </row>
    <row r="523" spans="1:51" ht="15.75" customHeight="1">
      <c r="A523" s="87"/>
      <c r="B523" s="90"/>
      <c r="C523" s="90"/>
      <c r="D523" s="90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9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60"/>
      <c r="AE523" s="60"/>
      <c r="AF523" s="60"/>
      <c r="AG523" s="60"/>
      <c r="AH523" s="60"/>
      <c r="AI523" s="60"/>
      <c r="AJ523" s="99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100"/>
      <c r="AY523" s="60"/>
    </row>
    <row r="524" spans="1:51" ht="15.75" customHeight="1">
      <c r="A524" s="87"/>
      <c r="B524" s="90"/>
      <c r="C524" s="90"/>
      <c r="D524" s="90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9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60"/>
      <c r="AE524" s="60"/>
      <c r="AF524" s="60"/>
      <c r="AG524" s="60"/>
      <c r="AH524" s="60"/>
      <c r="AI524" s="60"/>
      <c r="AJ524" s="99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100"/>
      <c r="AY524" s="60"/>
    </row>
    <row r="525" spans="1:51" ht="15.75" customHeight="1">
      <c r="A525" s="87"/>
      <c r="B525" s="90"/>
      <c r="C525" s="90"/>
      <c r="D525" s="90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9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60"/>
      <c r="AE525" s="60"/>
      <c r="AF525" s="60"/>
      <c r="AG525" s="60"/>
      <c r="AH525" s="60"/>
      <c r="AI525" s="60"/>
      <c r="AJ525" s="99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100"/>
      <c r="AY525" s="60"/>
    </row>
    <row r="526" spans="1:51" ht="15.75" customHeight="1">
      <c r="A526" s="87"/>
      <c r="B526" s="90"/>
      <c r="C526" s="90"/>
      <c r="D526" s="90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9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60"/>
      <c r="AE526" s="60"/>
      <c r="AF526" s="60"/>
      <c r="AG526" s="60"/>
      <c r="AH526" s="60"/>
      <c r="AI526" s="60"/>
      <c r="AJ526" s="99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100"/>
      <c r="AY526" s="60"/>
    </row>
    <row r="527" spans="1:51" ht="15.75" customHeight="1">
      <c r="A527" s="87"/>
      <c r="B527" s="90"/>
      <c r="C527" s="90"/>
      <c r="D527" s="90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9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60"/>
      <c r="AE527" s="60"/>
      <c r="AF527" s="60"/>
      <c r="AG527" s="60"/>
      <c r="AH527" s="60"/>
      <c r="AI527" s="60"/>
      <c r="AJ527" s="99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100"/>
      <c r="AY527" s="60"/>
    </row>
    <row r="528" spans="1:51" ht="15.75" customHeight="1">
      <c r="A528" s="87"/>
      <c r="B528" s="90"/>
      <c r="C528" s="90"/>
      <c r="D528" s="90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9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60"/>
      <c r="AE528" s="60"/>
      <c r="AF528" s="60"/>
      <c r="AG528" s="60"/>
      <c r="AH528" s="60"/>
      <c r="AI528" s="60"/>
      <c r="AJ528" s="99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100"/>
      <c r="AY528" s="60"/>
    </row>
    <row r="529" spans="1:51" ht="15.75" customHeight="1">
      <c r="A529" s="87"/>
      <c r="B529" s="90"/>
      <c r="C529" s="90"/>
      <c r="D529" s="90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9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60"/>
      <c r="AE529" s="60"/>
      <c r="AF529" s="60"/>
      <c r="AG529" s="60"/>
      <c r="AH529" s="60"/>
      <c r="AI529" s="60"/>
      <c r="AJ529" s="99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100"/>
      <c r="AY529" s="60"/>
    </row>
    <row r="530" spans="1:51" ht="15.75" customHeight="1">
      <c r="A530" s="87"/>
      <c r="B530" s="90"/>
      <c r="C530" s="90"/>
      <c r="D530" s="90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9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60"/>
      <c r="AE530" s="60"/>
      <c r="AF530" s="60"/>
      <c r="AG530" s="60"/>
      <c r="AH530" s="60"/>
      <c r="AI530" s="60"/>
      <c r="AJ530" s="99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100"/>
      <c r="AY530" s="60"/>
    </row>
    <row r="531" spans="1:51" ht="15.75" customHeight="1">
      <c r="A531" s="87"/>
      <c r="B531" s="90"/>
      <c r="C531" s="90"/>
      <c r="D531" s="90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9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60"/>
      <c r="AE531" s="60"/>
      <c r="AF531" s="60"/>
      <c r="AG531" s="60"/>
      <c r="AH531" s="60"/>
      <c r="AI531" s="60"/>
      <c r="AJ531" s="99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100"/>
      <c r="AY531" s="60"/>
    </row>
    <row r="532" spans="1:51" ht="15.75" customHeight="1">
      <c r="A532" s="87"/>
      <c r="B532" s="90"/>
      <c r="C532" s="90"/>
      <c r="D532" s="90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9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60"/>
      <c r="AE532" s="60"/>
      <c r="AF532" s="60"/>
      <c r="AG532" s="60"/>
      <c r="AH532" s="60"/>
      <c r="AI532" s="60"/>
      <c r="AJ532" s="99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100"/>
      <c r="AY532" s="60"/>
    </row>
    <row r="533" spans="1:51" ht="15.75" customHeight="1">
      <c r="A533" s="87"/>
      <c r="B533" s="90"/>
      <c r="C533" s="90"/>
      <c r="D533" s="90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9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60"/>
      <c r="AE533" s="60"/>
      <c r="AF533" s="60"/>
      <c r="AG533" s="60"/>
      <c r="AH533" s="60"/>
      <c r="AI533" s="60"/>
      <c r="AJ533" s="99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100"/>
      <c r="AY533" s="60"/>
    </row>
    <row r="534" spans="1:51" ht="15.75" customHeight="1">
      <c r="A534" s="87"/>
      <c r="B534" s="90"/>
      <c r="C534" s="90"/>
      <c r="D534" s="90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9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60"/>
      <c r="AE534" s="60"/>
      <c r="AF534" s="60"/>
      <c r="AG534" s="60"/>
      <c r="AH534" s="60"/>
      <c r="AI534" s="60"/>
      <c r="AJ534" s="99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100"/>
      <c r="AY534" s="60"/>
    </row>
    <row r="535" spans="1:51" ht="15.75" customHeight="1">
      <c r="A535" s="87"/>
      <c r="B535" s="90"/>
      <c r="C535" s="90"/>
      <c r="D535" s="90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9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60"/>
      <c r="AE535" s="60"/>
      <c r="AF535" s="60"/>
      <c r="AG535" s="60"/>
      <c r="AH535" s="60"/>
      <c r="AI535" s="60"/>
      <c r="AJ535" s="99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100"/>
      <c r="AY535" s="60"/>
    </row>
    <row r="536" spans="1:51" ht="15.75" customHeight="1">
      <c r="A536" s="87"/>
      <c r="B536" s="90"/>
      <c r="C536" s="90"/>
      <c r="D536" s="90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9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60"/>
      <c r="AE536" s="60"/>
      <c r="AF536" s="60"/>
      <c r="AG536" s="60"/>
      <c r="AH536" s="60"/>
      <c r="AI536" s="60"/>
      <c r="AJ536" s="99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100"/>
      <c r="AY536" s="60"/>
    </row>
    <row r="537" spans="1:51" ht="15.75" customHeight="1">
      <c r="A537" s="87"/>
      <c r="B537" s="90"/>
      <c r="C537" s="90"/>
      <c r="D537" s="90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9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60"/>
      <c r="AE537" s="60"/>
      <c r="AF537" s="60"/>
      <c r="AG537" s="60"/>
      <c r="AH537" s="60"/>
      <c r="AI537" s="60"/>
      <c r="AJ537" s="99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100"/>
      <c r="AY537" s="60"/>
    </row>
    <row r="538" spans="1:51" ht="15.75" customHeight="1">
      <c r="A538" s="87"/>
      <c r="B538" s="90"/>
      <c r="C538" s="90"/>
      <c r="D538" s="90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9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60"/>
      <c r="AE538" s="60"/>
      <c r="AF538" s="60"/>
      <c r="AG538" s="60"/>
      <c r="AH538" s="60"/>
      <c r="AI538" s="60"/>
      <c r="AJ538" s="99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100"/>
      <c r="AY538" s="60"/>
    </row>
    <row r="539" spans="1:51" ht="15.75" customHeight="1">
      <c r="A539" s="87"/>
      <c r="B539" s="90"/>
      <c r="C539" s="90"/>
      <c r="D539" s="90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9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60"/>
      <c r="AE539" s="60"/>
      <c r="AF539" s="60"/>
      <c r="AG539" s="60"/>
      <c r="AH539" s="60"/>
      <c r="AI539" s="60"/>
      <c r="AJ539" s="99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100"/>
      <c r="AY539" s="60"/>
    </row>
    <row r="540" spans="1:51" ht="15.75" customHeight="1">
      <c r="A540" s="87"/>
      <c r="B540" s="90"/>
      <c r="C540" s="90"/>
      <c r="D540" s="90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9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60"/>
      <c r="AE540" s="60"/>
      <c r="AF540" s="60"/>
      <c r="AG540" s="60"/>
      <c r="AH540" s="60"/>
      <c r="AI540" s="60"/>
      <c r="AJ540" s="99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100"/>
      <c r="AY540" s="60"/>
    </row>
    <row r="541" spans="1:51" ht="15.75" customHeight="1">
      <c r="A541" s="87"/>
      <c r="B541" s="90"/>
      <c r="C541" s="90"/>
      <c r="D541" s="90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9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60"/>
      <c r="AE541" s="60"/>
      <c r="AF541" s="60"/>
      <c r="AG541" s="60"/>
      <c r="AH541" s="60"/>
      <c r="AI541" s="60"/>
      <c r="AJ541" s="99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100"/>
      <c r="AY541" s="60"/>
    </row>
    <row r="542" spans="1:51" ht="15.75" customHeight="1">
      <c r="A542" s="87"/>
      <c r="B542" s="90"/>
      <c r="C542" s="90"/>
      <c r="D542" s="90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9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60"/>
      <c r="AE542" s="60"/>
      <c r="AF542" s="60"/>
      <c r="AG542" s="60"/>
      <c r="AH542" s="60"/>
      <c r="AI542" s="60"/>
      <c r="AJ542" s="99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100"/>
      <c r="AY542" s="60"/>
    </row>
    <row r="543" spans="1:51" ht="15.75" customHeight="1">
      <c r="A543" s="87"/>
      <c r="B543" s="90"/>
      <c r="C543" s="90"/>
      <c r="D543" s="90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9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60"/>
      <c r="AE543" s="60"/>
      <c r="AF543" s="60"/>
      <c r="AG543" s="60"/>
      <c r="AH543" s="60"/>
      <c r="AI543" s="60"/>
      <c r="AJ543" s="99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100"/>
      <c r="AY543" s="60"/>
    </row>
    <row r="544" spans="1:51" ht="15.75" customHeight="1">
      <c r="A544" s="87"/>
      <c r="B544" s="90"/>
      <c r="C544" s="90"/>
      <c r="D544" s="90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9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60"/>
      <c r="AE544" s="60"/>
      <c r="AF544" s="60"/>
      <c r="AG544" s="60"/>
      <c r="AH544" s="60"/>
      <c r="AI544" s="60"/>
      <c r="AJ544" s="99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100"/>
      <c r="AY544" s="60"/>
    </row>
    <row r="545" spans="1:51" ht="15.75" customHeight="1">
      <c r="A545" s="87"/>
      <c r="B545" s="90"/>
      <c r="C545" s="90"/>
      <c r="D545" s="90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9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60"/>
      <c r="AE545" s="60"/>
      <c r="AF545" s="60"/>
      <c r="AG545" s="60"/>
      <c r="AH545" s="60"/>
      <c r="AI545" s="60"/>
      <c r="AJ545" s="99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100"/>
      <c r="AY545" s="60"/>
    </row>
    <row r="546" spans="1:51" ht="15.75" customHeight="1">
      <c r="A546" s="87"/>
      <c r="B546" s="90"/>
      <c r="C546" s="90"/>
      <c r="D546" s="90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9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60"/>
      <c r="AE546" s="60"/>
      <c r="AF546" s="60"/>
      <c r="AG546" s="60"/>
      <c r="AH546" s="60"/>
      <c r="AI546" s="60"/>
      <c r="AJ546" s="99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100"/>
      <c r="AY546" s="60"/>
    </row>
    <row r="547" spans="1:51" ht="15.75" customHeight="1">
      <c r="A547" s="87"/>
      <c r="B547" s="90"/>
      <c r="C547" s="90"/>
      <c r="D547" s="90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9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60"/>
      <c r="AE547" s="60"/>
      <c r="AF547" s="60"/>
      <c r="AG547" s="60"/>
      <c r="AH547" s="60"/>
      <c r="AI547" s="60"/>
      <c r="AJ547" s="99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100"/>
      <c r="AY547" s="60"/>
    </row>
    <row r="548" spans="1:51" ht="15.75" customHeight="1">
      <c r="A548" s="87"/>
      <c r="B548" s="90"/>
      <c r="C548" s="90"/>
      <c r="D548" s="90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9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60"/>
      <c r="AE548" s="60"/>
      <c r="AF548" s="60"/>
      <c r="AG548" s="60"/>
      <c r="AH548" s="60"/>
      <c r="AI548" s="60"/>
      <c r="AJ548" s="99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100"/>
      <c r="AY548" s="60"/>
    </row>
    <row r="549" spans="1:51" ht="15.75" customHeight="1">
      <c r="A549" s="87"/>
      <c r="B549" s="90"/>
      <c r="C549" s="90"/>
      <c r="D549" s="90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9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60"/>
      <c r="AE549" s="60"/>
      <c r="AF549" s="60"/>
      <c r="AG549" s="60"/>
      <c r="AH549" s="60"/>
      <c r="AI549" s="60"/>
      <c r="AJ549" s="99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100"/>
      <c r="AY549" s="60"/>
    </row>
    <row r="550" spans="1:51" ht="15.75" customHeight="1">
      <c r="A550" s="87"/>
      <c r="B550" s="90"/>
      <c r="C550" s="90"/>
      <c r="D550" s="90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9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60"/>
      <c r="AE550" s="60"/>
      <c r="AF550" s="60"/>
      <c r="AG550" s="60"/>
      <c r="AH550" s="60"/>
      <c r="AI550" s="60"/>
      <c r="AJ550" s="99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100"/>
      <c r="AY550" s="60"/>
    </row>
    <row r="551" spans="1:51" ht="15.75" customHeight="1">
      <c r="A551" s="87"/>
      <c r="B551" s="90"/>
      <c r="C551" s="90"/>
      <c r="D551" s="90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9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60"/>
      <c r="AE551" s="60"/>
      <c r="AF551" s="60"/>
      <c r="AG551" s="60"/>
      <c r="AH551" s="60"/>
      <c r="AI551" s="60"/>
      <c r="AJ551" s="99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100"/>
      <c r="AY551" s="60"/>
    </row>
    <row r="552" spans="1:51" ht="15.75" customHeight="1">
      <c r="A552" s="87"/>
      <c r="B552" s="90"/>
      <c r="C552" s="90"/>
      <c r="D552" s="90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9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60"/>
      <c r="AE552" s="60"/>
      <c r="AF552" s="60"/>
      <c r="AG552" s="60"/>
      <c r="AH552" s="60"/>
      <c r="AI552" s="60"/>
      <c r="AJ552" s="99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100"/>
      <c r="AY552" s="60"/>
    </row>
    <row r="553" spans="1:51" ht="15.75" customHeight="1">
      <c r="A553" s="87"/>
      <c r="B553" s="90"/>
      <c r="C553" s="90"/>
      <c r="D553" s="90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9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60"/>
      <c r="AE553" s="60"/>
      <c r="AF553" s="60"/>
      <c r="AG553" s="60"/>
      <c r="AH553" s="60"/>
      <c r="AI553" s="60"/>
      <c r="AJ553" s="99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100"/>
      <c r="AY553" s="60"/>
    </row>
    <row r="554" spans="1:51" ht="15.75" customHeight="1">
      <c r="A554" s="87"/>
      <c r="B554" s="90"/>
      <c r="C554" s="90"/>
      <c r="D554" s="90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9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60"/>
      <c r="AE554" s="60"/>
      <c r="AF554" s="60"/>
      <c r="AG554" s="60"/>
      <c r="AH554" s="60"/>
      <c r="AI554" s="60"/>
      <c r="AJ554" s="99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100"/>
      <c r="AY554" s="60"/>
    </row>
    <row r="555" spans="1:51" ht="15.75" customHeight="1">
      <c r="A555" s="87"/>
      <c r="B555" s="90"/>
      <c r="C555" s="90"/>
      <c r="D555" s="90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9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60"/>
      <c r="AE555" s="60"/>
      <c r="AF555" s="60"/>
      <c r="AG555" s="60"/>
      <c r="AH555" s="60"/>
      <c r="AI555" s="60"/>
      <c r="AJ555" s="99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100"/>
      <c r="AY555" s="60"/>
    </row>
    <row r="556" spans="1:51" ht="15.75" customHeight="1">
      <c r="A556" s="87"/>
      <c r="B556" s="90"/>
      <c r="C556" s="90"/>
      <c r="D556" s="90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9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60"/>
      <c r="AE556" s="60"/>
      <c r="AF556" s="60"/>
      <c r="AG556" s="60"/>
      <c r="AH556" s="60"/>
      <c r="AI556" s="60"/>
      <c r="AJ556" s="99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100"/>
      <c r="AY556" s="60"/>
    </row>
    <row r="557" spans="1:51" ht="15.75" customHeight="1">
      <c r="A557" s="87"/>
      <c r="B557" s="90"/>
      <c r="C557" s="90"/>
      <c r="D557" s="90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9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60"/>
      <c r="AE557" s="60"/>
      <c r="AF557" s="60"/>
      <c r="AG557" s="60"/>
      <c r="AH557" s="60"/>
      <c r="AI557" s="60"/>
      <c r="AJ557" s="99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100"/>
      <c r="AY557" s="60"/>
    </row>
    <row r="558" spans="1:51" ht="15.75" customHeight="1">
      <c r="A558" s="87"/>
      <c r="B558" s="90"/>
      <c r="C558" s="90"/>
      <c r="D558" s="90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9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60"/>
      <c r="AE558" s="60"/>
      <c r="AF558" s="60"/>
      <c r="AG558" s="60"/>
      <c r="AH558" s="60"/>
      <c r="AI558" s="60"/>
      <c r="AJ558" s="99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100"/>
      <c r="AY558" s="60"/>
    </row>
    <row r="559" spans="1:51" ht="15.75" customHeight="1">
      <c r="A559" s="87"/>
      <c r="B559" s="90"/>
      <c r="C559" s="90"/>
      <c r="D559" s="90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9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60"/>
      <c r="AE559" s="60"/>
      <c r="AF559" s="60"/>
      <c r="AG559" s="60"/>
      <c r="AH559" s="60"/>
      <c r="AI559" s="60"/>
      <c r="AJ559" s="99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100"/>
      <c r="AY559" s="60"/>
    </row>
    <row r="560" spans="1:51" ht="15.75" customHeight="1">
      <c r="A560" s="87"/>
      <c r="B560" s="90"/>
      <c r="C560" s="90"/>
      <c r="D560" s="90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9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60"/>
      <c r="AE560" s="60"/>
      <c r="AF560" s="60"/>
      <c r="AG560" s="60"/>
      <c r="AH560" s="60"/>
      <c r="AI560" s="60"/>
      <c r="AJ560" s="99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100"/>
      <c r="AY560" s="60"/>
    </row>
    <row r="561" spans="1:51" ht="15.75" customHeight="1">
      <c r="A561" s="87"/>
      <c r="B561" s="90"/>
      <c r="C561" s="90"/>
      <c r="D561" s="90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9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60"/>
      <c r="AE561" s="60"/>
      <c r="AF561" s="60"/>
      <c r="AG561" s="60"/>
      <c r="AH561" s="60"/>
      <c r="AI561" s="60"/>
      <c r="AJ561" s="99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100"/>
      <c r="AY561" s="60"/>
    </row>
    <row r="562" spans="1:51" ht="15.75" customHeight="1">
      <c r="A562" s="87"/>
      <c r="B562" s="90"/>
      <c r="C562" s="90"/>
      <c r="D562" s="90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9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60"/>
      <c r="AE562" s="60"/>
      <c r="AF562" s="60"/>
      <c r="AG562" s="60"/>
      <c r="AH562" s="60"/>
      <c r="AI562" s="60"/>
      <c r="AJ562" s="99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100"/>
      <c r="AY562" s="60"/>
    </row>
    <row r="563" spans="1:51" ht="15.75" customHeight="1">
      <c r="A563" s="87"/>
      <c r="B563" s="90"/>
      <c r="C563" s="90"/>
      <c r="D563" s="90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9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60"/>
      <c r="AE563" s="60"/>
      <c r="AF563" s="60"/>
      <c r="AG563" s="60"/>
      <c r="AH563" s="60"/>
      <c r="AI563" s="60"/>
      <c r="AJ563" s="99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100"/>
      <c r="AY563" s="60"/>
    </row>
    <row r="564" spans="1:51" ht="15.75" customHeight="1">
      <c r="A564" s="87"/>
      <c r="B564" s="90"/>
      <c r="C564" s="90"/>
      <c r="D564" s="90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9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60"/>
      <c r="AE564" s="60"/>
      <c r="AF564" s="60"/>
      <c r="AG564" s="60"/>
      <c r="AH564" s="60"/>
      <c r="AI564" s="60"/>
      <c r="AJ564" s="99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100"/>
      <c r="AY564" s="60"/>
    </row>
    <row r="565" spans="1:51" ht="15.75" customHeight="1">
      <c r="A565" s="87"/>
      <c r="B565" s="90"/>
      <c r="C565" s="90"/>
      <c r="D565" s="90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9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60"/>
      <c r="AE565" s="60"/>
      <c r="AF565" s="60"/>
      <c r="AG565" s="60"/>
      <c r="AH565" s="60"/>
      <c r="AI565" s="60"/>
      <c r="AJ565" s="99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100"/>
      <c r="AY565" s="60"/>
    </row>
    <row r="566" spans="1:51" ht="15.75" customHeight="1">
      <c r="A566" s="87"/>
      <c r="B566" s="90"/>
      <c r="C566" s="90"/>
      <c r="D566" s="90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9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60"/>
      <c r="AE566" s="60"/>
      <c r="AF566" s="60"/>
      <c r="AG566" s="60"/>
      <c r="AH566" s="60"/>
      <c r="AI566" s="60"/>
      <c r="AJ566" s="99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100"/>
      <c r="AY566" s="60"/>
    </row>
    <row r="567" spans="1:51" ht="15.75" customHeight="1">
      <c r="A567" s="87"/>
      <c r="B567" s="90"/>
      <c r="C567" s="90"/>
      <c r="D567" s="90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9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60"/>
      <c r="AE567" s="60"/>
      <c r="AF567" s="60"/>
      <c r="AG567" s="60"/>
      <c r="AH567" s="60"/>
      <c r="AI567" s="60"/>
      <c r="AJ567" s="99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100"/>
      <c r="AY567" s="60"/>
    </row>
    <row r="568" spans="1:51" ht="15.75" customHeight="1">
      <c r="A568" s="87"/>
      <c r="B568" s="90"/>
      <c r="C568" s="90"/>
      <c r="D568" s="90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9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60"/>
      <c r="AE568" s="60"/>
      <c r="AF568" s="60"/>
      <c r="AG568" s="60"/>
      <c r="AH568" s="60"/>
      <c r="AI568" s="60"/>
      <c r="AJ568" s="99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100"/>
      <c r="AY568" s="60"/>
    </row>
    <row r="569" spans="1:51" ht="15.75" customHeight="1">
      <c r="A569" s="87"/>
      <c r="B569" s="90"/>
      <c r="C569" s="90"/>
      <c r="D569" s="90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9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60"/>
      <c r="AE569" s="60"/>
      <c r="AF569" s="60"/>
      <c r="AG569" s="60"/>
      <c r="AH569" s="60"/>
      <c r="AI569" s="60"/>
      <c r="AJ569" s="99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100"/>
      <c r="AY569" s="60"/>
    </row>
    <row r="570" spans="1:51" ht="15.75" customHeight="1">
      <c r="A570" s="87"/>
      <c r="B570" s="90"/>
      <c r="C570" s="90"/>
      <c r="D570" s="90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9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60"/>
      <c r="AE570" s="60"/>
      <c r="AF570" s="60"/>
      <c r="AG570" s="60"/>
      <c r="AH570" s="60"/>
      <c r="AI570" s="60"/>
      <c r="AJ570" s="99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100"/>
      <c r="AY570" s="60"/>
    </row>
    <row r="571" spans="1:51" ht="15.75" customHeight="1">
      <c r="A571" s="87"/>
      <c r="B571" s="90"/>
      <c r="C571" s="90"/>
      <c r="D571" s="90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9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60"/>
      <c r="AE571" s="60"/>
      <c r="AF571" s="60"/>
      <c r="AG571" s="60"/>
      <c r="AH571" s="60"/>
      <c r="AI571" s="60"/>
      <c r="AJ571" s="99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100"/>
      <c r="AY571" s="60"/>
    </row>
    <row r="572" spans="1:51" ht="15.75" customHeight="1">
      <c r="A572" s="87"/>
      <c r="B572" s="90"/>
      <c r="C572" s="90"/>
      <c r="D572" s="90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9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60"/>
      <c r="AE572" s="60"/>
      <c r="AF572" s="60"/>
      <c r="AG572" s="60"/>
      <c r="AH572" s="60"/>
      <c r="AI572" s="60"/>
      <c r="AJ572" s="99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100"/>
      <c r="AY572" s="60"/>
    </row>
    <row r="573" spans="1:51" ht="15.75" customHeight="1">
      <c r="A573" s="87"/>
      <c r="B573" s="90"/>
      <c r="C573" s="90"/>
      <c r="D573" s="90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9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60"/>
      <c r="AE573" s="60"/>
      <c r="AF573" s="60"/>
      <c r="AG573" s="60"/>
      <c r="AH573" s="60"/>
      <c r="AI573" s="60"/>
      <c r="AJ573" s="99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100"/>
      <c r="AY573" s="60"/>
    </row>
    <row r="574" spans="1:51" ht="15.75" customHeight="1">
      <c r="A574" s="87"/>
      <c r="B574" s="90"/>
      <c r="C574" s="90"/>
      <c r="D574" s="90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9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60"/>
      <c r="AE574" s="60"/>
      <c r="AF574" s="60"/>
      <c r="AG574" s="60"/>
      <c r="AH574" s="60"/>
      <c r="AI574" s="60"/>
      <c r="AJ574" s="99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100"/>
      <c r="AY574" s="60"/>
    </row>
    <row r="575" spans="1:51" ht="15.75" customHeight="1">
      <c r="A575" s="87"/>
      <c r="B575" s="90"/>
      <c r="C575" s="90"/>
      <c r="D575" s="90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9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60"/>
      <c r="AE575" s="60"/>
      <c r="AF575" s="60"/>
      <c r="AG575" s="60"/>
      <c r="AH575" s="60"/>
      <c r="AI575" s="60"/>
      <c r="AJ575" s="99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100"/>
      <c r="AY575" s="60"/>
    </row>
    <row r="576" spans="1:51" ht="15.75" customHeight="1">
      <c r="A576" s="87"/>
      <c r="B576" s="90"/>
      <c r="C576" s="90"/>
      <c r="D576" s="90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9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60"/>
      <c r="AE576" s="60"/>
      <c r="AF576" s="60"/>
      <c r="AG576" s="60"/>
      <c r="AH576" s="60"/>
      <c r="AI576" s="60"/>
      <c r="AJ576" s="99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100"/>
      <c r="AY576" s="60"/>
    </row>
    <row r="577" spans="1:51" ht="15.75" customHeight="1">
      <c r="A577" s="87"/>
      <c r="B577" s="90"/>
      <c r="C577" s="90"/>
      <c r="D577" s="90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9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60"/>
      <c r="AE577" s="60"/>
      <c r="AF577" s="60"/>
      <c r="AG577" s="60"/>
      <c r="AH577" s="60"/>
      <c r="AI577" s="60"/>
      <c r="AJ577" s="99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100"/>
      <c r="AY577" s="60"/>
    </row>
    <row r="578" spans="1:51" ht="15.75" customHeight="1">
      <c r="A578" s="87"/>
      <c r="B578" s="90"/>
      <c r="C578" s="90"/>
      <c r="D578" s="90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9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60"/>
      <c r="AE578" s="60"/>
      <c r="AF578" s="60"/>
      <c r="AG578" s="60"/>
      <c r="AH578" s="60"/>
      <c r="AI578" s="60"/>
      <c r="AJ578" s="99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100"/>
      <c r="AY578" s="60"/>
    </row>
    <row r="579" spans="1:51" ht="15.75" customHeight="1">
      <c r="A579" s="87"/>
      <c r="B579" s="90"/>
      <c r="C579" s="90"/>
      <c r="D579" s="90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9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60"/>
      <c r="AE579" s="60"/>
      <c r="AF579" s="60"/>
      <c r="AG579" s="60"/>
      <c r="AH579" s="60"/>
      <c r="AI579" s="60"/>
      <c r="AJ579" s="99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100"/>
      <c r="AY579" s="60"/>
    </row>
    <row r="580" spans="1:51" ht="15.75" customHeight="1">
      <c r="A580" s="87"/>
      <c r="B580" s="90"/>
      <c r="C580" s="90"/>
      <c r="D580" s="90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9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60"/>
      <c r="AE580" s="60"/>
      <c r="AF580" s="60"/>
      <c r="AG580" s="60"/>
      <c r="AH580" s="60"/>
      <c r="AI580" s="60"/>
      <c r="AJ580" s="99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100"/>
      <c r="AY580" s="60"/>
    </row>
    <row r="581" spans="1:51" ht="15.75" customHeight="1">
      <c r="A581" s="87"/>
      <c r="B581" s="90"/>
      <c r="C581" s="90"/>
      <c r="D581" s="90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9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60"/>
      <c r="AE581" s="60"/>
      <c r="AF581" s="60"/>
      <c r="AG581" s="60"/>
      <c r="AH581" s="60"/>
      <c r="AI581" s="60"/>
      <c r="AJ581" s="99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100"/>
      <c r="AY581" s="60"/>
    </row>
    <row r="582" spans="1:51" ht="15.75" customHeight="1">
      <c r="A582" s="87"/>
      <c r="B582" s="90"/>
      <c r="C582" s="90"/>
      <c r="D582" s="90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9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60"/>
      <c r="AE582" s="60"/>
      <c r="AF582" s="60"/>
      <c r="AG582" s="60"/>
      <c r="AH582" s="60"/>
      <c r="AI582" s="60"/>
      <c r="AJ582" s="99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100"/>
      <c r="AY582" s="60"/>
    </row>
    <row r="583" spans="1:51" ht="15.75" customHeight="1">
      <c r="A583" s="87"/>
      <c r="B583" s="90"/>
      <c r="C583" s="90"/>
      <c r="D583" s="90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9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60"/>
      <c r="AE583" s="60"/>
      <c r="AF583" s="60"/>
      <c r="AG583" s="60"/>
      <c r="AH583" s="60"/>
      <c r="AI583" s="60"/>
      <c r="AJ583" s="99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100"/>
      <c r="AY583" s="60"/>
    </row>
    <row r="584" spans="1:51" ht="15.75" customHeight="1">
      <c r="A584" s="87"/>
      <c r="B584" s="90"/>
      <c r="C584" s="90"/>
      <c r="D584" s="90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9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60"/>
      <c r="AE584" s="60"/>
      <c r="AF584" s="60"/>
      <c r="AG584" s="60"/>
      <c r="AH584" s="60"/>
      <c r="AI584" s="60"/>
      <c r="AJ584" s="99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100"/>
      <c r="AY584" s="60"/>
    </row>
    <row r="585" spans="1:51" ht="15.75" customHeight="1">
      <c r="A585" s="87"/>
      <c r="B585" s="90"/>
      <c r="C585" s="90"/>
      <c r="D585" s="90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9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60"/>
      <c r="AE585" s="60"/>
      <c r="AF585" s="60"/>
      <c r="AG585" s="60"/>
      <c r="AH585" s="60"/>
      <c r="AI585" s="60"/>
      <c r="AJ585" s="99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100"/>
      <c r="AY585" s="60"/>
    </row>
    <row r="586" spans="1:51" ht="15.75" customHeight="1">
      <c r="A586" s="87"/>
      <c r="B586" s="90"/>
      <c r="C586" s="90"/>
      <c r="D586" s="90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9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60"/>
      <c r="AE586" s="60"/>
      <c r="AF586" s="60"/>
      <c r="AG586" s="60"/>
      <c r="AH586" s="60"/>
      <c r="AI586" s="60"/>
      <c r="AJ586" s="99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100"/>
      <c r="AY586" s="60"/>
    </row>
    <row r="587" spans="1:51" ht="15.75" customHeight="1">
      <c r="A587" s="87"/>
      <c r="B587" s="90"/>
      <c r="C587" s="90"/>
      <c r="D587" s="90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9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60"/>
      <c r="AE587" s="60"/>
      <c r="AF587" s="60"/>
      <c r="AG587" s="60"/>
      <c r="AH587" s="60"/>
      <c r="AI587" s="60"/>
      <c r="AJ587" s="99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100"/>
      <c r="AY587" s="60"/>
    </row>
    <row r="588" spans="1:51" ht="15.75" customHeight="1">
      <c r="A588" s="87"/>
      <c r="B588" s="90"/>
      <c r="C588" s="90"/>
      <c r="D588" s="90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9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60"/>
      <c r="AE588" s="60"/>
      <c r="AF588" s="60"/>
      <c r="AG588" s="60"/>
      <c r="AH588" s="60"/>
      <c r="AI588" s="60"/>
      <c r="AJ588" s="99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100"/>
      <c r="AY588" s="60"/>
    </row>
    <row r="589" spans="1:51" ht="15.75" customHeight="1">
      <c r="A589" s="87"/>
      <c r="B589" s="90"/>
      <c r="C589" s="90"/>
      <c r="D589" s="90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9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60"/>
      <c r="AE589" s="60"/>
      <c r="AF589" s="60"/>
      <c r="AG589" s="60"/>
      <c r="AH589" s="60"/>
      <c r="AI589" s="60"/>
      <c r="AJ589" s="99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100"/>
      <c r="AY589" s="60"/>
    </row>
    <row r="590" spans="1:51" ht="15.75" customHeight="1">
      <c r="A590" s="87"/>
      <c r="B590" s="90"/>
      <c r="C590" s="90"/>
      <c r="D590" s="90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9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60"/>
      <c r="AE590" s="60"/>
      <c r="AF590" s="60"/>
      <c r="AG590" s="60"/>
      <c r="AH590" s="60"/>
      <c r="AI590" s="60"/>
      <c r="AJ590" s="99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100"/>
      <c r="AY590" s="60"/>
    </row>
    <row r="591" spans="1:51" ht="15.75" customHeight="1">
      <c r="A591" s="87"/>
      <c r="B591" s="90"/>
      <c r="C591" s="90"/>
      <c r="D591" s="90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9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60"/>
      <c r="AE591" s="60"/>
      <c r="AF591" s="60"/>
      <c r="AG591" s="60"/>
      <c r="AH591" s="60"/>
      <c r="AI591" s="60"/>
      <c r="AJ591" s="99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100"/>
      <c r="AY591" s="60"/>
    </row>
    <row r="592" spans="1:51" ht="15.75" customHeight="1">
      <c r="A592" s="87"/>
      <c r="B592" s="90"/>
      <c r="C592" s="90"/>
      <c r="D592" s="90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9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60"/>
      <c r="AE592" s="60"/>
      <c r="AF592" s="60"/>
      <c r="AG592" s="60"/>
      <c r="AH592" s="60"/>
      <c r="AI592" s="60"/>
      <c r="AJ592" s="99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100"/>
      <c r="AY592" s="60"/>
    </row>
    <row r="593" spans="1:51" ht="15.75" customHeight="1">
      <c r="A593" s="87"/>
      <c r="B593" s="90"/>
      <c r="C593" s="90"/>
      <c r="D593" s="90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9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60"/>
      <c r="AE593" s="60"/>
      <c r="AF593" s="60"/>
      <c r="AG593" s="60"/>
      <c r="AH593" s="60"/>
      <c r="AI593" s="60"/>
      <c r="AJ593" s="99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100"/>
      <c r="AY593" s="60"/>
    </row>
    <row r="594" spans="1:51" ht="15.75" customHeight="1">
      <c r="A594" s="87"/>
      <c r="B594" s="90"/>
      <c r="C594" s="90"/>
      <c r="D594" s="90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9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60"/>
      <c r="AE594" s="60"/>
      <c r="AF594" s="60"/>
      <c r="AG594" s="60"/>
      <c r="AH594" s="60"/>
      <c r="AI594" s="60"/>
      <c r="AJ594" s="99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100"/>
      <c r="AY594" s="60"/>
    </row>
    <row r="595" spans="1:51" ht="15.75" customHeight="1">
      <c r="A595" s="87"/>
      <c r="B595" s="90"/>
      <c r="C595" s="90"/>
      <c r="D595" s="90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9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60"/>
      <c r="AE595" s="60"/>
      <c r="AF595" s="60"/>
      <c r="AG595" s="60"/>
      <c r="AH595" s="60"/>
      <c r="AI595" s="60"/>
      <c r="AJ595" s="99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100"/>
      <c r="AY595" s="60"/>
    </row>
    <row r="596" spans="1:51" ht="15.75" customHeight="1">
      <c r="A596" s="87"/>
      <c r="B596" s="90"/>
      <c r="C596" s="90"/>
      <c r="D596" s="90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9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60"/>
      <c r="AE596" s="60"/>
      <c r="AF596" s="60"/>
      <c r="AG596" s="60"/>
      <c r="AH596" s="60"/>
      <c r="AI596" s="60"/>
      <c r="AJ596" s="99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100"/>
      <c r="AY596" s="60"/>
    </row>
    <row r="597" spans="1:51" ht="15.75" customHeight="1">
      <c r="A597" s="87"/>
      <c r="B597" s="90"/>
      <c r="C597" s="90"/>
      <c r="D597" s="90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9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60"/>
      <c r="AE597" s="60"/>
      <c r="AF597" s="60"/>
      <c r="AG597" s="60"/>
      <c r="AH597" s="60"/>
      <c r="AI597" s="60"/>
      <c r="AJ597" s="99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100"/>
      <c r="AY597" s="60"/>
    </row>
    <row r="598" spans="1:51" ht="15.75" customHeight="1">
      <c r="A598" s="87"/>
      <c r="B598" s="90"/>
      <c r="C598" s="90"/>
      <c r="D598" s="90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9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60"/>
      <c r="AE598" s="60"/>
      <c r="AF598" s="60"/>
      <c r="AG598" s="60"/>
      <c r="AH598" s="60"/>
      <c r="AI598" s="60"/>
      <c r="AJ598" s="99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100"/>
      <c r="AY598" s="60"/>
    </row>
    <row r="599" spans="1:51" ht="15.75" customHeight="1">
      <c r="A599" s="87"/>
      <c r="B599" s="90"/>
      <c r="C599" s="90"/>
      <c r="D599" s="90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9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60"/>
      <c r="AE599" s="60"/>
      <c r="AF599" s="60"/>
      <c r="AG599" s="60"/>
      <c r="AH599" s="60"/>
      <c r="AI599" s="60"/>
      <c r="AJ599" s="99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100"/>
      <c r="AY599" s="60"/>
    </row>
    <row r="600" spans="1:51" ht="15.75" customHeight="1">
      <c r="A600" s="87"/>
      <c r="B600" s="90"/>
      <c r="C600" s="90"/>
      <c r="D600" s="90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9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60"/>
      <c r="AE600" s="60"/>
      <c r="AF600" s="60"/>
      <c r="AG600" s="60"/>
      <c r="AH600" s="60"/>
      <c r="AI600" s="60"/>
      <c r="AJ600" s="99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100"/>
      <c r="AY600" s="60"/>
    </row>
    <row r="601" spans="1:51" ht="15.75" customHeight="1">
      <c r="A601" s="87"/>
      <c r="B601" s="90"/>
      <c r="C601" s="90"/>
      <c r="D601" s="90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9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60"/>
      <c r="AE601" s="60"/>
      <c r="AF601" s="60"/>
      <c r="AG601" s="60"/>
      <c r="AH601" s="60"/>
      <c r="AI601" s="60"/>
      <c r="AJ601" s="99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100"/>
      <c r="AY601" s="60"/>
    </row>
    <row r="602" spans="1:51" ht="15.75" customHeight="1">
      <c r="A602" s="87"/>
      <c r="B602" s="90"/>
      <c r="C602" s="90"/>
      <c r="D602" s="90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9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60"/>
      <c r="AE602" s="60"/>
      <c r="AF602" s="60"/>
      <c r="AG602" s="60"/>
      <c r="AH602" s="60"/>
      <c r="AI602" s="60"/>
      <c r="AJ602" s="99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100"/>
      <c r="AY602" s="60"/>
    </row>
    <row r="603" spans="1:51" ht="15.75" customHeight="1">
      <c r="A603" s="87"/>
      <c r="B603" s="90"/>
      <c r="C603" s="90"/>
      <c r="D603" s="90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9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60"/>
      <c r="AE603" s="60"/>
      <c r="AF603" s="60"/>
      <c r="AG603" s="60"/>
      <c r="AH603" s="60"/>
      <c r="AI603" s="60"/>
      <c r="AJ603" s="99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100"/>
      <c r="AY603" s="60"/>
    </row>
    <row r="604" spans="1:51" ht="15.75" customHeight="1">
      <c r="A604" s="87"/>
      <c r="B604" s="90"/>
      <c r="C604" s="90"/>
      <c r="D604" s="90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9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60"/>
      <c r="AE604" s="60"/>
      <c r="AF604" s="60"/>
      <c r="AG604" s="60"/>
      <c r="AH604" s="60"/>
      <c r="AI604" s="60"/>
      <c r="AJ604" s="99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100"/>
      <c r="AY604" s="60"/>
    </row>
    <row r="605" spans="1:51" ht="15.75" customHeight="1">
      <c r="A605" s="87"/>
      <c r="B605" s="90"/>
      <c r="C605" s="90"/>
      <c r="D605" s="90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9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60"/>
      <c r="AE605" s="60"/>
      <c r="AF605" s="60"/>
      <c r="AG605" s="60"/>
      <c r="AH605" s="60"/>
      <c r="AI605" s="60"/>
      <c r="AJ605" s="99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100"/>
      <c r="AY605" s="60"/>
    </row>
    <row r="606" spans="1:51" ht="15.75" customHeight="1">
      <c r="A606" s="87"/>
      <c r="B606" s="90"/>
      <c r="C606" s="90"/>
      <c r="D606" s="90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9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60"/>
      <c r="AE606" s="60"/>
      <c r="AF606" s="60"/>
      <c r="AG606" s="60"/>
      <c r="AH606" s="60"/>
      <c r="AI606" s="60"/>
      <c r="AJ606" s="99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100"/>
      <c r="AY606" s="60"/>
    </row>
    <row r="607" spans="1:51" ht="15.75" customHeight="1">
      <c r="A607" s="87"/>
      <c r="B607" s="90"/>
      <c r="C607" s="90"/>
      <c r="D607" s="90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9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60"/>
      <c r="AE607" s="60"/>
      <c r="AF607" s="60"/>
      <c r="AG607" s="60"/>
      <c r="AH607" s="60"/>
      <c r="AI607" s="60"/>
      <c r="AJ607" s="99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100"/>
      <c r="AY607" s="60"/>
    </row>
    <row r="608" spans="1:51" ht="15.75" customHeight="1">
      <c r="A608" s="87"/>
      <c r="B608" s="90"/>
      <c r="C608" s="90"/>
      <c r="D608" s="90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9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60"/>
      <c r="AE608" s="60"/>
      <c r="AF608" s="60"/>
      <c r="AG608" s="60"/>
      <c r="AH608" s="60"/>
      <c r="AI608" s="60"/>
      <c r="AJ608" s="99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100"/>
      <c r="AY608" s="60"/>
    </row>
    <row r="609" spans="1:51" ht="15.75" customHeight="1">
      <c r="A609" s="87"/>
      <c r="B609" s="90"/>
      <c r="C609" s="90"/>
      <c r="D609" s="90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9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60"/>
      <c r="AE609" s="60"/>
      <c r="AF609" s="60"/>
      <c r="AG609" s="60"/>
      <c r="AH609" s="60"/>
      <c r="AI609" s="60"/>
      <c r="AJ609" s="99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100"/>
      <c r="AY609" s="60"/>
    </row>
    <row r="610" spans="1:51" ht="15.75" customHeight="1">
      <c r="A610" s="87"/>
      <c r="B610" s="90"/>
      <c r="C610" s="90"/>
      <c r="D610" s="90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9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60"/>
      <c r="AE610" s="60"/>
      <c r="AF610" s="60"/>
      <c r="AG610" s="60"/>
      <c r="AH610" s="60"/>
      <c r="AI610" s="60"/>
      <c r="AJ610" s="99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100"/>
      <c r="AY610" s="60"/>
    </row>
    <row r="611" spans="1:51" ht="15.75" customHeight="1">
      <c r="A611" s="87"/>
      <c r="B611" s="90"/>
      <c r="C611" s="90"/>
      <c r="D611" s="90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9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60"/>
      <c r="AE611" s="60"/>
      <c r="AF611" s="60"/>
      <c r="AG611" s="60"/>
      <c r="AH611" s="60"/>
      <c r="AI611" s="60"/>
      <c r="AJ611" s="99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100"/>
      <c r="AY611" s="60"/>
    </row>
    <row r="612" spans="1:51" ht="15.75" customHeight="1">
      <c r="A612" s="87"/>
      <c r="B612" s="90"/>
      <c r="C612" s="90"/>
      <c r="D612" s="90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9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60"/>
      <c r="AE612" s="60"/>
      <c r="AF612" s="60"/>
      <c r="AG612" s="60"/>
      <c r="AH612" s="60"/>
      <c r="AI612" s="60"/>
      <c r="AJ612" s="99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100"/>
      <c r="AY612" s="60"/>
    </row>
    <row r="613" spans="1:51" ht="15.75" customHeight="1">
      <c r="A613" s="87"/>
      <c r="B613" s="90"/>
      <c r="C613" s="90"/>
      <c r="D613" s="90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9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60"/>
      <c r="AE613" s="60"/>
      <c r="AF613" s="60"/>
      <c r="AG613" s="60"/>
      <c r="AH613" s="60"/>
      <c r="AI613" s="60"/>
      <c r="AJ613" s="99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100"/>
      <c r="AY613" s="60"/>
    </row>
    <row r="614" spans="1:51" ht="15.75" customHeight="1">
      <c r="A614" s="87"/>
      <c r="B614" s="90"/>
      <c r="C614" s="90"/>
      <c r="D614" s="90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9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60"/>
      <c r="AE614" s="60"/>
      <c r="AF614" s="60"/>
      <c r="AG614" s="60"/>
      <c r="AH614" s="60"/>
      <c r="AI614" s="60"/>
      <c r="AJ614" s="99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100"/>
      <c r="AY614" s="60"/>
    </row>
    <row r="615" spans="1:51" ht="15.75" customHeight="1">
      <c r="A615" s="87"/>
      <c r="B615" s="90"/>
      <c r="C615" s="90"/>
      <c r="D615" s="90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9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60"/>
      <c r="AE615" s="60"/>
      <c r="AF615" s="60"/>
      <c r="AG615" s="60"/>
      <c r="AH615" s="60"/>
      <c r="AI615" s="60"/>
      <c r="AJ615" s="99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100"/>
      <c r="AY615" s="60"/>
    </row>
    <row r="616" spans="1:51" ht="15.75" customHeight="1">
      <c r="A616" s="87"/>
      <c r="B616" s="90"/>
      <c r="C616" s="90"/>
      <c r="D616" s="90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9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60"/>
      <c r="AE616" s="60"/>
      <c r="AF616" s="60"/>
      <c r="AG616" s="60"/>
      <c r="AH616" s="60"/>
      <c r="AI616" s="60"/>
      <c r="AJ616" s="99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100"/>
      <c r="AY616" s="60"/>
    </row>
    <row r="617" spans="1:51" ht="15.75" customHeight="1">
      <c r="A617" s="87"/>
      <c r="B617" s="90"/>
      <c r="C617" s="90"/>
      <c r="D617" s="90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9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60"/>
      <c r="AE617" s="60"/>
      <c r="AF617" s="60"/>
      <c r="AG617" s="60"/>
      <c r="AH617" s="60"/>
      <c r="AI617" s="60"/>
      <c r="AJ617" s="99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100"/>
      <c r="AY617" s="60"/>
    </row>
    <row r="618" spans="1:51" ht="15.75" customHeight="1">
      <c r="A618" s="87"/>
      <c r="B618" s="90"/>
      <c r="C618" s="90"/>
      <c r="D618" s="90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9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60"/>
      <c r="AE618" s="60"/>
      <c r="AF618" s="60"/>
      <c r="AG618" s="60"/>
      <c r="AH618" s="60"/>
      <c r="AI618" s="60"/>
      <c r="AJ618" s="99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100"/>
      <c r="AY618" s="60"/>
    </row>
    <row r="619" spans="1:51" ht="15.75" customHeight="1">
      <c r="A619" s="87"/>
      <c r="B619" s="90"/>
      <c r="C619" s="90"/>
      <c r="D619" s="90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9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60"/>
      <c r="AE619" s="60"/>
      <c r="AF619" s="60"/>
      <c r="AG619" s="60"/>
      <c r="AH619" s="60"/>
      <c r="AI619" s="60"/>
      <c r="AJ619" s="99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100"/>
      <c r="AY619" s="60"/>
    </row>
    <row r="620" spans="1:51" ht="15.75" customHeight="1">
      <c r="A620" s="87"/>
      <c r="B620" s="90"/>
      <c r="C620" s="90"/>
      <c r="D620" s="90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9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60"/>
      <c r="AE620" s="60"/>
      <c r="AF620" s="60"/>
      <c r="AG620" s="60"/>
      <c r="AH620" s="60"/>
      <c r="AI620" s="60"/>
      <c r="AJ620" s="99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100"/>
      <c r="AY620" s="60"/>
    </row>
    <row r="621" spans="1:51" ht="15.75" customHeight="1">
      <c r="A621" s="87"/>
      <c r="B621" s="90"/>
      <c r="C621" s="90"/>
      <c r="D621" s="90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9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60"/>
      <c r="AE621" s="60"/>
      <c r="AF621" s="60"/>
      <c r="AG621" s="60"/>
      <c r="AH621" s="60"/>
      <c r="AI621" s="60"/>
      <c r="AJ621" s="99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100"/>
      <c r="AY621" s="60"/>
    </row>
    <row r="622" spans="1:51" ht="15.75" customHeight="1">
      <c r="A622" s="87"/>
      <c r="B622" s="90"/>
      <c r="C622" s="90"/>
      <c r="D622" s="90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9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60"/>
      <c r="AE622" s="60"/>
      <c r="AF622" s="60"/>
      <c r="AG622" s="60"/>
      <c r="AH622" s="60"/>
      <c r="AI622" s="60"/>
      <c r="AJ622" s="99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100"/>
      <c r="AY622" s="60"/>
    </row>
    <row r="623" spans="1:51" ht="15.75" customHeight="1">
      <c r="A623" s="87"/>
      <c r="B623" s="90"/>
      <c r="C623" s="90"/>
      <c r="D623" s="90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9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60"/>
      <c r="AE623" s="60"/>
      <c r="AF623" s="60"/>
      <c r="AG623" s="60"/>
      <c r="AH623" s="60"/>
      <c r="AI623" s="60"/>
      <c r="AJ623" s="99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100"/>
      <c r="AY623" s="60"/>
    </row>
    <row r="624" spans="1:51" ht="15.75" customHeight="1">
      <c r="A624" s="87"/>
      <c r="B624" s="90"/>
      <c r="C624" s="90"/>
      <c r="D624" s="90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9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60"/>
      <c r="AE624" s="60"/>
      <c r="AF624" s="60"/>
      <c r="AG624" s="60"/>
      <c r="AH624" s="60"/>
      <c r="AI624" s="60"/>
      <c r="AJ624" s="99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100"/>
      <c r="AY624" s="60"/>
    </row>
    <row r="625" spans="1:51" ht="15.75" customHeight="1">
      <c r="A625" s="87"/>
      <c r="B625" s="90"/>
      <c r="C625" s="90"/>
      <c r="D625" s="90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9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60"/>
      <c r="AE625" s="60"/>
      <c r="AF625" s="60"/>
      <c r="AG625" s="60"/>
      <c r="AH625" s="60"/>
      <c r="AI625" s="60"/>
      <c r="AJ625" s="99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100"/>
      <c r="AY625" s="60"/>
    </row>
    <row r="626" spans="1:51" ht="15.75" customHeight="1">
      <c r="A626" s="87"/>
      <c r="B626" s="90"/>
      <c r="C626" s="90"/>
      <c r="D626" s="90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9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60"/>
      <c r="AE626" s="60"/>
      <c r="AF626" s="60"/>
      <c r="AG626" s="60"/>
      <c r="AH626" s="60"/>
      <c r="AI626" s="60"/>
      <c r="AJ626" s="99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100"/>
      <c r="AY626" s="60"/>
    </row>
    <row r="627" spans="1:51" ht="15.75" customHeight="1">
      <c r="A627" s="87"/>
      <c r="B627" s="90"/>
      <c r="C627" s="90"/>
      <c r="D627" s="90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9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60"/>
      <c r="AE627" s="60"/>
      <c r="AF627" s="60"/>
      <c r="AG627" s="60"/>
      <c r="AH627" s="60"/>
      <c r="AI627" s="60"/>
      <c r="AJ627" s="99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100"/>
      <c r="AY627" s="60"/>
    </row>
    <row r="628" spans="1:51" ht="15.75" customHeight="1">
      <c r="A628" s="87"/>
      <c r="B628" s="90"/>
      <c r="C628" s="90"/>
      <c r="D628" s="90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9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60"/>
      <c r="AE628" s="60"/>
      <c r="AF628" s="60"/>
      <c r="AG628" s="60"/>
      <c r="AH628" s="60"/>
      <c r="AI628" s="60"/>
      <c r="AJ628" s="99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100"/>
      <c r="AY628" s="60"/>
    </row>
    <row r="629" spans="1:51" ht="15.75" customHeight="1">
      <c r="A629" s="87"/>
      <c r="B629" s="90"/>
      <c r="C629" s="90"/>
      <c r="D629" s="90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9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60"/>
      <c r="AE629" s="60"/>
      <c r="AF629" s="60"/>
      <c r="AG629" s="60"/>
      <c r="AH629" s="60"/>
      <c r="AI629" s="60"/>
      <c r="AJ629" s="99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100"/>
      <c r="AY629" s="60"/>
    </row>
    <row r="630" spans="1:51" ht="15.75" customHeight="1">
      <c r="A630" s="87"/>
      <c r="B630" s="90"/>
      <c r="C630" s="90"/>
      <c r="D630" s="90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9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60"/>
      <c r="AE630" s="60"/>
      <c r="AF630" s="60"/>
      <c r="AG630" s="60"/>
      <c r="AH630" s="60"/>
      <c r="AI630" s="60"/>
      <c r="AJ630" s="99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100"/>
      <c r="AY630" s="60"/>
    </row>
    <row r="631" spans="1:51" ht="15.75" customHeight="1">
      <c r="A631" s="87"/>
      <c r="B631" s="90"/>
      <c r="C631" s="90"/>
      <c r="D631" s="90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9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60"/>
      <c r="AE631" s="60"/>
      <c r="AF631" s="60"/>
      <c r="AG631" s="60"/>
      <c r="AH631" s="60"/>
      <c r="AI631" s="60"/>
      <c r="AJ631" s="99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100"/>
      <c r="AY631" s="60"/>
    </row>
    <row r="632" spans="1:51" ht="15.75" customHeight="1">
      <c r="A632" s="87"/>
      <c r="B632" s="90"/>
      <c r="C632" s="90"/>
      <c r="D632" s="90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9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60"/>
      <c r="AE632" s="60"/>
      <c r="AF632" s="60"/>
      <c r="AG632" s="60"/>
      <c r="AH632" s="60"/>
      <c r="AI632" s="60"/>
      <c r="AJ632" s="99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100"/>
      <c r="AY632" s="60"/>
    </row>
    <row r="633" spans="1:51" ht="15.75" customHeight="1">
      <c r="A633" s="87"/>
      <c r="B633" s="90"/>
      <c r="C633" s="90"/>
      <c r="D633" s="90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9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60"/>
      <c r="AE633" s="60"/>
      <c r="AF633" s="60"/>
      <c r="AG633" s="60"/>
      <c r="AH633" s="60"/>
      <c r="AI633" s="60"/>
      <c r="AJ633" s="99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100"/>
      <c r="AY633" s="60"/>
    </row>
    <row r="634" spans="1:51" ht="15.75" customHeight="1">
      <c r="A634" s="87"/>
      <c r="B634" s="90"/>
      <c r="C634" s="90"/>
      <c r="D634" s="90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9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60"/>
      <c r="AE634" s="60"/>
      <c r="AF634" s="60"/>
      <c r="AG634" s="60"/>
      <c r="AH634" s="60"/>
      <c r="AI634" s="60"/>
      <c r="AJ634" s="99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100"/>
      <c r="AY634" s="60"/>
    </row>
    <row r="635" spans="1:51" ht="15.75" customHeight="1">
      <c r="A635" s="87"/>
      <c r="B635" s="90"/>
      <c r="C635" s="90"/>
      <c r="D635" s="90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9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60"/>
      <c r="AE635" s="60"/>
      <c r="AF635" s="60"/>
      <c r="AG635" s="60"/>
      <c r="AH635" s="60"/>
      <c r="AI635" s="60"/>
      <c r="AJ635" s="99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100"/>
      <c r="AY635" s="60"/>
    </row>
    <row r="636" spans="1:51" ht="15.75" customHeight="1">
      <c r="A636" s="87"/>
      <c r="B636" s="90"/>
      <c r="C636" s="90"/>
      <c r="D636" s="90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9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60"/>
      <c r="AE636" s="60"/>
      <c r="AF636" s="60"/>
      <c r="AG636" s="60"/>
      <c r="AH636" s="60"/>
      <c r="AI636" s="60"/>
      <c r="AJ636" s="99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100"/>
      <c r="AY636" s="60"/>
    </row>
    <row r="637" spans="1:51" ht="15.75" customHeight="1">
      <c r="A637" s="87"/>
      <c r="B637" s="90"/>
      <c r="C637" s="90"/>
      <c r="D637" s="90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9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60"/>
      <c r="AE637" s="60"/>
      <c r="AF637" s="60"/>
      <c r="AG637" s="60"/>
      <c r="AH637" s="60"/>
      <c r="AI637" s="60"/>
      <c r="AJ637" s="99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100"/>
      <c r="AY637" s="60"/>
    </row>
    <row r="638" spans="1:51" ht="15.75" customHeight="1">
      <c r="A638" s="87"/>
      <c r="B638" s="90"/>
      <c r="C638" s="90"/>
      <c r="D638" s="90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9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60"/>
      <c r="AE638" s="60"/>
      <c r="AF638" s="60"/>
      <c r="AG638" s="60"/>
      <c r="AH638" s="60"/>
      <c r="AI638" s="60"/>
      <c r="AJ638" s="99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100"/>
      <c r="AY638" s="60"/>
    </row>
    <row r="639" spans="1:51" ht="15.75" customHeight="1">
      <c r="A639" s="87"/>
      <c r="B639" s="90"/>
      <c r="C639" s="90"/>
      <c r="D639" s="90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9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60"/>
      <c r="AE639" s="60"/>
      <c r="AF639" s="60"/>
      <c r="AG639" s="60"/>
      <c r="AH639" s="60"/>
      <c r="AI639" s="60"/>
      <c r="AJ639" s="99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100"/>
      <c r="AY639" s="60"/>
    </row>
    <row r="640" spans="1:51" ht="15.75" customHeight="1">
      <c r="A640" s="87"/>
      <c r="B640" s="90"/>
      <c r="C640" s="90"/>
      <c r="D640" s="90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9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60"/>
      <c r="AE640" s="60"/>
      <c r="AF640" s="60"/>
      <c r="AG640" s="60"/>
      <c r="AH640" s="60"/>
      <c r="AI640" s="60"/>
      <c r="AJ640" s="99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100"/>
      <c r="AY640" s="60"/>
    </row>
    <row r="641" spans="1:51" ht="15.75" customHeight="1">
      <c r="A641" s="87"/>
      <c r="B641" s="90"/>
      <c r="C641" s="90"/>
      <c r="D641" s="90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9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60"/>
      <c r="AE641" s="60"/>
      <c r="AF641" s="60"/>
      <c r="AG641" s="60"/>
      <c r="AH641" s="60"/>
      <c r="AI641" s="60"/>
      <c r="AJ641" s="99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100"/>
      <c r="AY641" s="60"/>
    </row>
    <row r="642" spans="1:51" ht="15.75" customHeight="1">
      <c r="A642" s="87"/>
      <c r="B642" s="90"/>
      <c r="C642" s="90"/>
      <c r="D642" s="90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9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60"/>
      <c r="AE642" s="60"/>
      <c r="AF642" s="60"/>
      <c r="AG642" s="60"/>
      <c r="AH642" s="60"/>
      <c r="AI642" s="60"/>
      <c r="AJ642" s="99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100"/>
      <c r="AY642" s="60"/>
    </row>
    <row r="643" spans="1:51" ht="15.75" customHeight="1">
      <c r="A643" s="87"/>
      <c r="B643" s="90"/>
      <c r="C643" s="90"/>
      <c r="D643" s="90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9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60"/>
      <c r="AE643" s="60"/>
      <c r="AF643" s="60"/>
      <c r="AG643" s="60"/>
      <c r="AH643" s="60"/>
      <c r="AI643" s="60"/>
      <c r="AJ643" s="99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100"/>
      <c r="AY643" s="60"/>
    </row>
    <row r="644" spans="1:51" ht="15.75" customHeight="1">
      <c r="A644" s="87"/>
      <c r="B644" s="90"/>
      <c r="C644" s="90"/>
      <c r="D644" s="90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9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60"/>
      <c r="AE644" s="60"/>
      <c r="AF644" s="60"/>
      <c r="AG644" s="60"/>
      <c r="AH644" s="60"/>
      <c r="AI644" s="60"/>
      <c r="AJ644" s="99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100"/>
      <c r="AY644" s="60"/>
    </row>
    <row r="645" spans="1:51" ht="15.75" customHeight="1">
      <c r="A645" s="87"/>
      <c r="B645" s="90"/>
      <c r="C645" s="90"/>
      <c r="D645" s="90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9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60"/>
      <c r="AE645" s="60"/>
      <c r="AF645" s="60"/>
      <c r="AG645" s="60"/>
      <c r="AH645" s="60"/>
      <c r="AI645" s="60"/>
      <c r="AJ645" s="99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100"/>
      <c r="AY645" s="60"/>
    </row>
    <row r="646" spans="1:51" ht="15.75" customHeight="1">
      <c r="A646" s="87"/>
      <c r="B646" s="90"/>
      <c r="C646" s="90"/>
      <c r="D646" s="90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9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60"/>
      <c r="AE646" s="60"/>
      <c r="AF646" s="60"/>
      <c r="AG646" s="60"/>
      <c r="AH646" s="60"/>
      <c r="AI646" s="60"/>
      <c r="AJ646" s="99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100"/>
      <c r="AY646" s="60"/>
    </row>
    <row r="647" spans="1:51" ht="15.75" customHeight="1">
      <c r="A647" s="87"/>
      <c r="B647" s="90"/>
      <c r="C647" s="90"/>
      <c r="D647" s="90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9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60"/>
      <c r="AE647" s="60"/>
      <c r="AF647" s="60"/>
      <c r="AG647" s="60"/>
      <c r="AH647" s="60"/>
      <c r="AI647" s="60"/>
      <c r="AJ647" s="99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100"/>
      <c r="AY647" s="60"/>
    </row>
    <row r="648" spans="1:51" ht="15.75" customHeight="1">
      <c r="A648" s="87"/>
      <c r="B648" s="90"/>
      <c r="C648" s="90"/>
      <c r="D648" s="90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9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60"/>
      <c r="AE648" s="60"/>
      <c r="AF648" s="60"/>
      <c r="AG648" s="60"/>
      <c r="AH648" s="60"/>
      <c r="AI648" s="60"/>
      <c r="AJ648" s="99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100"/>
      <c r="AY648" s="60"/>
    </row>
    <row r="649" spans="1:51" ht="15.75" customHeight="1">
      <c r="A649" s="87"/>
      <c r="B649" s="90"/>
      <c r="C649" s="90"/>
      <c r="D649" s="90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9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60"/>
      <c r="AE649" s="60"/>
      <c r="AF649" s="60"/>
      <c r="AG649" s="60"/>
      <c r="AH649" s="60"/>
      <c r="AI649" s="60"/>
      <c r="AJ649" s="99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100"/>
      <c r="AY649" s="60"/>
    </row>
    <row r="650" spans="1:51" ht="15.75" customHeight="1">
      <c r="A650" s="87"/>
      <c r="B650" s="90"/>
      <c r="C650" s="90"/>
      <c r="D650" s="90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9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60"/>
      <c r="AE650" s="60"/>
      <c r="AF650" s="60"/>
      <c r="AG650" s="60"/>
      <c r="AH650" s="60"/>
      <c r="AI650" s="60"/>
      <c r="AJ650" s="99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100"/>
      <c r="AY650" s="60"/>
    </row>
    <row r="651" spans="1:51" ht="15.75" customHeight="1">
      <c r="A651" s="87"/>
      <c r="B651" s="90"/>
      <c r="C651" s="90"/>
      <c r="D651" s="90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9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60"/>
      <c r="AE651" s="60"/>
      <c r="AF651" s="60"/>
      <c r="AG651" s="60"/>
      <c r="AH651" s="60"/>
      <c r="AI651" s="60"/>
      <c r="AJ651" s="99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100"/>
      <c r="AY651" s="60"/>
    </row>
    <row r="652" spans="1:51" ht="15.75" customHeight="1">
      <c r="A652" s="87"/>
      <c r="B652" s="90"/>
      <c r="C652" s="90"/>
      <c r="D652" s="90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9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60"/>
      <c r="AE652" s="60"/>
      <c r="AF652" s="60"/>
      <c r="AG652" s="60"/>
      <c r="AH652" s="60"/>
      <c r="AI652" s="60"/>
      <c r="AJ652" s="99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100"/>
      <c r="AY652" s="60"/>
    </row>
    <row r="653" spans="1:51" ht="15.75" customHeight="1">
      <c r="A653" s="87"/>
      <c r="B653" s="90"/>
      <c r="C653" s="90"/>
      <c r="D653" s="90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9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60"/>
      <c r="AE653" s="60"/>
      <c r="AF653" s="60"/>
      <c r="AG653" s="60"/>
      <c r="AH653" s="60"/>
      <c r="AI653" s="60"/>
      <c r="AJ653" s="99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100"/>
      <c r="AY653" s="60"/>
    </row>
    <row r="654" spans="1:51" ht="15.75" customHeight="1">
      <c r="A654" s="87"/>
      <c r="B654" s="90"/>
      <c r="C654" s="90"/>
      <c r="D654" s="90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9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60"/>
      <c r="AE654" s="60"/>
      <c r="AF654" s="60"/>
      <c r="AG654" s="60"/>
      <c r="AH654" s="60"/>
      <c r="AI654" s="60"/>
      <c r="AJ654" s="99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100"/>
      <c r="AY654" s="60"/>
    </row>
    <row r="655" spans="1:51" ht="15.75" customHeight="1">
      <c r="A655" s="87"/>
      <c r="B655" s="90"/>
      <c r="C655" s="90"/>
      <c r="D655" s="90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9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60"/>
      <c r="AE655" s="60"/>
      <c r="AF655" s="60"/>
      <c r="AG655" s="60"/>
      <c r="AH655" s="60"/>
      <c r="AI655" s="60"/>
      <c r="AJ655" s="99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100"/>
      <c r="AY655" s="60"/>
    </row>
    <row r="656" spans="1:51" ht="15.75" customHeight="1">
      <c r="A656" s="87"/>
      <c r="B656" s="90"/>
      <c r="C656" s="90"/>
      <c r="D656" s="90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9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60"/>
      <c r="AE656" s="60"/>
      <c r="AF656" s="60"/>
      <c r="AG656" s="60"/>
      <c r="AH656" s="60"/>
      <c r="AI656" s="60"/>
      <c r="AJ656" s="99"/>
      <c r="AK656" s="60"/>
      <c r="AL656" s="60"/>
      <c r="AM656" s="60"/>
      <c r="AN656" s="60"/>
      <c r="AO656" s="60"/>
      <c r="AP656" s="60"/>
      <c r="AQ656" s="60"/>
      <c r="AR656" s="60"/>
      <c r="AS656" s="60"/>
      <c r="AT656" s="60"/>
      <c r="AU656" s="60"/>
      <c r="AV656" s="60"/>
      <c r="AW656" s="60"/>
      <c r="AX656" s="100"/>
      <c r="AY656" s="60"/>
    </row>
    <row r="657" spans="1:51" ht="15.75" customHeight="1">
      <c r="A657" s="87"/>
      <c r="B657" s="90"/>
      <c r="C657" s="90"/>
      <c r="D657" s="90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9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60"/>
      <c r="AE657" s="60"/>
      <c r="AF657" s="60"/>
      <c r="AG657" s="60"/>
      <c r="AH657" s="60"/>
      <c r="AI657" s="60"/>
      <c r="AJ657" s="99"/>
      <c r="AK657" s="60"/>
      <c r="AL657" s="60"/>
      <c r="AM657" s="60"/>
      <c r="AN657" s="60"/>
      <c r="AO657" s="60"/>
      <c r="AP657" s="60"/>
      <c r="AQ657" s="60"/>
      <c r="AR657" s="60"/>
      <c r="AS657" s="60"/>
      <c r="AT657" s="60"/>
      <c r="AU657" s="60"/>
      <c r="AV657" s="60"/>
      <c r="AW657" s="60"/>
      <c r="AX657" s="100"/>
      <c r="AY657" s="60"/>
    </row>
    <row r="658" spans="1:51" ht="15.75" customHeight="1">
      <c r="A658" s="87"/>
      <c r="B658" s="90"/>
      <c r="C658" s="90"/>
      <c r="D658" s="90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9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60"/>
      <c r="AE658" s="60"/>
      <c r="AF658" s="60"/>
      <c r="AG658" s="60"/>
      <c r="AH658" s="60"/>
      <c r="AI658" s="60"/>
      <c r="AJ658" s="99"/>
      <c r="AK658" s="60"/>
      <c r="AL658" s="60"/>
      <c r="AM658" s="60"/>
      <c r="AN658" s="60"/>
      <c r="AO658" s="60"/>
      <c r="AP658" s="60"/>
      <c r="AQ658" s="60"/>
      <c r="AR658" s="60"/>
      <c r="AS658" s="60"/>
      <c r="AT658" s="60"/>
      <c r="AU658" s="60"/>
      <c r="AV658" s="60"/>
      <c r="AW658" s="60"/>
      <c r="AX658" s="100"/>
      <c r="AY658" s="60"/>
    </row>
    <row r="659" spans="1:51" ht="15.75" customHeight="1">
      <c r="A659" s="87"/>
      <c r="B659" s="90"/>
      <c r="C659" s="90"/>
      <c r="D659" s="90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9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60"/>
      <c r="AE659" s="60"/>
      <c r="AF659" s="60"/>
      <c r="AG659" s="60"/>
      <c r="AH659" s="60"/>
      <c r="AI659" s="60"/>
      <c r="AJ659" s="99"/>
      <c r="AK659" s="60"/>
      <c r="AL659" s="60"/>
      <c r="AM659" s="60"/>
      <c r="AN659" s="60"/>
      <c r="AO659" s="60"/>
      <c r="AP659" s="60"/>
      <c r="AQ659" s="60"/>
      <c r="AR659" s="60"/>
      <c r="AS659" s="60"/>
      <c r="AT659" s="60"/>
      <c r="AU659" s="60"/>
      <c r="AV659" s="60"/>
      <c r="AW659" s="60"/>
      <c r="AX659" s="100"/>
      <c r="AY659" s="60"/>
    </row>
    <row r="660" spans="1:51" ht="15.75" customHeight="1">
      <c r="A660" s="87"/>
      <c r="B660" s="90"/>
      <c r="C660" s="90"/>
      <c r="D660" s="90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9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60"/>
      <c r="AE660" s="60"/>
      <c r="AF660" s="60"/>
      <c r="AG660" s="60"/>
      <c r="AH660" s="60"/>
      <c r="AI660" s="60"/>
      <c r="AJ660" s="99"/>
      <c r="AK660" s="60"/>
      <c r="AL660" s="60"/>
      <c r="AM660" s="60"/>
      <c r="AN660" s="60"/>
      <c r="AO660" s="60"/>
      <c r="AP660" s="60"/>
      <c r="AQ660" s="60"/>
      <c r="AR660" s="60"/>
      <c r="AS660" s="60"/>
      <c r="AT660" s="60"/>
      <c r="AU660" s="60"/>
      <c r="AV660" s="60"/>
      <c r="AW660" s="60"/>
      <c r="AX660" s="100"/>
      <c r="AY660" s="60"/>
    </row>
    <row r="661" spans="1:51" ht="15.75" customHeight="1">
      <c r="A661" s="87"/>
      <c r="B661" s="90"/>
      <c r="C661" s="90"/>
      <c r="D661" s="90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9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60"/>
      <c r="AE661" s="60"/>
      <c r="AF661" s="60"/>
      <c r="AG661" s="60"/>
      <c r="AH661" s="60"/>
      <c r="AI661" s="60"/>
      <c r="AJ661" s="99"/>
      <c r="AK661" s="60"/>
      <c r="AL661" s="60"/>
      <c r="AM661" s="60"/>
      <c r="AN661" s="60"/>
      <c r="AO661" s="60"/>
      <c r="AP661" s="60"/>
      <c r="AQ661" s="60"/>
      <c r="AR661" s="60"/>
      <c r="AS661" s="60"/>
      <c r="AT661" s="60"/>
      <c r="AU661" s="60"/>
      <c r="AV661" s="60"/>
      <c r="AW661" s="60"/>
      <c r="AX661" s="100"/>
      <c r="AY661" s="60"/>
    </row>
    <row r="662" spans="1:51" ht="15.75" customHeight="1">
      <c r="A662" s="87"/>
      <c r="B662" s="90"/>
      <c r="C662" s="90"/>
      <c r="D662" s="90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9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60"/>
      <c r="AE662" s="60"/>
      <c r="AF662" s="60"/>
      <c r="AG662" s="60"/>
      <c r="AH662" s="60"/>
      <c r="AI662" s="60"/>
      <c r="AJ662" s="99"/>
      <c r="AK662" s="60"/>
      <c r="AL662" s="60"/>
      <c r="AM662" s="60"/>
      <c r="AN662" s="60"/>
      <c r="AO662" s="60"/>
      <c r="AP662" s="60"/>
      <c r="AQ662" s="60"/>
      <c r="AR662" s="60"/>
      <c r="AS662" s="60"/>
      <c r="AT662" s="60"/>
      <c r="AU662" s="60"/>
      <c r="AV662" s="60"/>
      <c r="AW662" s="60"/>
      <c r="AX662" s="100"/>
      <c r="AY662" s="60"/>
    </row>
    <row r="663" spans="1:51" ht="15.75" customHeight="1">
      <c r="A663" s="87"/>
      <c r="B663" s="90"/>
      <c r="C663" s="90"/>
      <c r="D663" s="90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9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60"/>
      <c r="AE663" s="60"/>
      <c r="AF663" s="60"/>
      <c r="AG663" s="60"/>
      <c r="AH663" s="60"/>
      <c r="AI663" s="60"/>
      <c r="AJ663" s="99"/>
      <c r="AK663" s="60"/>
      <c r="AL663" s="60"/>
      <c r="AM663" s="60"/>
      <c r="AN663" s="60"/>
      <c r="AO663" s="60"/>
      <c r="AP663" s="60"/>
      <c r="AQ663" s="60"/>
      <c r="AR663" s="60"/>
      <c r="AS663" s="60"/>
      <c r="AT663" s="60"/>
      <c r="AU663" s="60"/>
      <c r="AV663" s="60"/>
      <c r="AW663" s="60"/>
      <c r="AX663" s="100"/>
      <c r="AY663" s="60"/>
    </row>
    <row r="664" spans="1:51" ht="15.75" customHeight="1">
      <c r="A664" s="87"/>
      <c r="B664" s="90"/>
      <c r="C664" s="90"/>
      <c r="D664" s="90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9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60"/>
      <c r="AE664" s="60"/>
      <c r="AF664" s="60"/>
      <c r="AG664" s="60"/>
      <c r="AH664" s="60"/>
      <c r="AI664" s="60"/>
      <c r="AJ664" s="99"/>
      <c r="AK664" s="60"/>
      <c r="AL664" s="60"/>
      <c r="AM664" s="60"/>
      <c r="AN664" s="60"/>
      <c r="AO664" s="60"/>
      <c r="AP664" s="60"/>
      <c r="AQ664" s="60"/>
      <c r="AR664" s="60"/>
      <c r="AS664" s="60"/>
      <c r="AT664" s="60"/>
      <c r="AU664" s="60"/>
      <c r="AV664" s="60"/>
      <c r="AW664" s="60"/>
      <c r="AX664" s="100"/>
      <c r="AY664" s="60"/>
    </row>
    <row r="665" spans="1:51" ht="15.75" customHeight="1">
      <c r="A665" s="87"/>
      <c r="B665" s="90"/>
      <c r="C665" s="90"/>
      <c r="D665" s="90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9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60"/>
      <c r="AE665" s="60"/>
      <c r="AF665" s="60"/>
      <c r="AG665" s="60"/>
      <c r="AH665" s="60"/>
      <c r="AI665" s="60"/>
      <c r="AJ665" s="99"/>
      <c r="AK665" s="60"/>
      <c r="AL665" s="60"/>
      <c r="AM665" s="60"/>
      <c r="AN665" s="60"/>
      <c r="AO665" s="60"/>
      <c r="AP665" s="60"/>
      <c r="AQ665" s="60"/>
      <c r="AR665" s="60"/>
      <c r="AS665" s="60"/>
      <c r="AT665" s="60"/>
      <c r="AU665" s="60"/>
      <c r="AV665" s="60"/>
      <c r="AW665" s="60"/>
      <c r="AX665" s="100"/>
      <c r="AY665" s="60"/>
    </row>
    <row r="666" spans="1:51" ht="15.75" customHeight="1">
      <c r="A666" s="87"/>
      <c r="B666" s="90"/>
      <c r="C666" s="90"/>
      <c r="D666" s="90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9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60"/>
      <c r="AE666" s="60"/>
      <c r="AF666" s="60"/>
      <c r="AG666" s="60"/>
      <c r="AH666" s="60"/>
      <c r="AI666" s="60"/>
      <c r="AJ666" s="99"/>
      <c r="AK666" s="60"/>
      <c r="AL666" s="60"/>
      <c r="AM666" s="60"/>
      <c r="AN666" s="60"/>
      <c r="AO666" s="60"/>
      <c r="AP666" s="60"/>
      <c r="AQ666" s="60"/>
      <c r="AR666" s="60"/>
      <c r="AS666" s="60"/>
      <c r="AT666" s="60"/>
      <c r="AU666" s="60"/>
      <c r="AV666" s="60"/>
      <c r="AW666" s="60"/>
      <c r="AX666" s="100"/>
      <c r="AY666" s="60"/>
    </row>
    <row r="667" spans="1:51" ht="15.75" customHeight="1">
      <c r="A667" s="87"/>
      <c r="B667" s="90"/>
      <c r="C667" s="90"/>
      <c r="D667" s="90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9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60"/>
      <c r="AE667" s="60"/>
      <c r="AF667" s="60"/>
      <c r="AG667" s="60"/>
      <c r="AH667" s="60"/>
      <c r="AI667" s="60"/>
      <c r="AJ667" s="99"/>
      <c r="AK667" s="60"/>
      <c r="AL667" s="60"/>
      <c r="AM667" s="60"/>
      <c r="AN667" s="60"/>
      <c r="AO667" s="60"/>
      <c r="AP667" s="60"/>
      <c r="AQ667" s="60"/>
      <c r="AR667" s="60"/>
      <c r="AS667" s="60"/>
      <c r="AT667" s="60"/>
      <c r="AU667" s="60"/>
      <c r="AV667" s="60"/>
      <c r="AW667" s="60"/>
      <c r="AX667" s="100"/>
      <c r="AY667" s="60"/>
    </row>
    <row r="668" spans="1:51" ht="15.75" customHeight="1">
      <c r="A668" s="87"/>
      <c r="B668" s="90"/>
      <c r="C668" s="90"/>
      <c r="D668" s="90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9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60"/>
      <c r="AE668" s="60"/>
      <c r="AF668" s="60"/>
      <c r="AG668" s="60"/>
      <c r="AH668" s="60"/>
      <c r="AI668" s="60"/>
      <c r="AJ668" s="99"/>
      <c r="AK668" s="60"/>
      <c r="AL668" s="60"/>
      <c r="AM668" s="60"/>
      <c r="AN668" s="60"/>
      <c r="AO668" s="60"/>
      <c r="AP668" s="60"/>
      <c r="AQ668" s="60"/>
      <c r="AR668" s="60"/>
      <c r="AS668" s="60"/>
      <c r="AT668" s="60"/>
      <c r="AU668" s="60"/>
      <c r="AV668" s="60"/>
      <c r="AW668" s="60"/>
      <c r="AX668" s="100"/>
      <c r="AY668" s="60"/>
    </row>
    <row r="669" spans="1:51" ht="15.75" customHeight="1">
      <c r="A669" s="87"/>
      <c r="B669" s="90"/>
      <c r="C669" s="90"/>
      <c r="D669" s="90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9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60"/>
      <c r="AE669" s="60"/>
      <c r="AF669" s="60"/>
      <c r="AG669" s="60"/>
      <c r="AH669" s="60"/>
      <c r="AI669" s="60"/>
      <c r="AJ669" s="99"/>
      <c r="AK669" s="60"/>
      <c r="AL669" s="60"/>
      <c r="AM669" s="60"/>
      <c r="AN669" s="60"/>
      <c r="AO669" s="60"/>
      <c r="AP669" s="60"/>
      <c r="AQ669" s="60"/>
      <c r="AR669" s="60"/>
      <c r="AS669" s="60"/>
      <c r="AT669" s="60"/>
      <c r="AU669" s="60"/>
      <c r="AV669" s="60"/>
      <c r="AW669" s="60"/>
      <c r="AX669" s="100"/>
      <c r="AY669" s="60"/>
    </row>
    <row r="670" spans="1:51" ht="15.75" customHeight="1">
      <c r="A670" s="87"/>
      <c r="B670" s="90"/>
      <c r="C670" s="90"/>
      <c r="D670" s="90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9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60"/>
      <c r="AE670" s="60"/>
      <c r="AF670" s="60"/>
      <c r="AG670" s="60"/>
      <c r="AH670" s="60"/>
      <c r="AI670" s="60"/>
      <c r="AJ670" s="99"/>
      <c r="AK670" s="60"/>
      <c r="AL670" s="60"/>
      <c r="AM670" s="60"/>
      <c r="AN670" s="60"/>
      <c r="AO670" s="60"/>
      <c r="AP670" s="60"/>
      <c r="AQ670" s="60"/>
      <c r="AR670" s="60"/>
      <c r="AS670" s="60"/>
      <c r="AT670" s="60"/>
      <c r="AU670" s="60"/>
      <c r="AV670" s="60"/>
      <c r="AW670" s="60"/>
      <c r="AX670" s="100"/>
      <c r="AY670" s="60"/>
    </row>
    <row r="671" spans="1:51" ht="15.75" customHeight="1">
      <c r="A671" s="87"/>
      <c r="B671" s="90"/>
      <c r="C671" s="90"/>
      <c r="D671" s="90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9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60"/>
      <c r="AE671" s="60"/>
      <c r="AF671" s="60"/>
      <c r="AG671" s="60"/>
      <c r="AH671" s="60"/>
      <c r="AI671" s="60"/>
      <c r="AJ671" s="99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100"/>
      <c r="AY671" s="60"/>
    </row>
    <row r="672" spans="1:51" ht="15.75" customHeight="1">
      <c r="A672" s="87"/>
      <c r="B672" s="90"/>
      <c r="C672" s="90"/>
      <c r="D672" s="90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9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60"/>
      <c r="AE672" s="60"/>
      <c r="AF672" s="60"/>
      <c r="AG672" s="60"/>
      <c r="AH672" s="60"/>
      <c r="AI672" s="60"/>
      <c r="AJ672" s="99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100"/>
      <c r="AY672" s="60"/>
    </row>
    <row r="673" spans="1:51" ht="15.75" customHeight="1">
      <c r="A673" s="87"/>
      <c r="B673" s="90"/>
      <c r="C673" s="90"/>
      <c r="D673" s="90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9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60"/>
      <c r="AE673" s="60"/>
      <c r="AF673" s="60"/>
      <c r="AG673" s="60"/>
      <c r="AH673" s="60"/>
      <c r="AI673" s="60"/>
      <c r="AJ673" s="99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100"/>
      <c r="AY673" s="60"/>
    </row>
    <row r="674" spans="1:51" ht="15.75" customHeight="1">
      <c r="A674" s="87"/>
      <c r="B674" s="90"/>
      <c r="C674" s="90"/>
      <c r="D674" s="90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9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60"/>
      <c r="AE674" s="60"/>
      <c r="AF674" s="60"/>
      <c r="AG674" s="60"/>
      <c r="AH674" s="60"/>
      <c r="AI674" s="60"/>
      <c r="AJ674" s="99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100"/>
      <c r="AY674" s="60"/>
    </row>
    <row r="675" spans="1:51" ht="15.75" customHeight="1">
      <c r="A675" s="87"/>
      <c r="B675" s="90"/>
      <c r="C675" s="90"/>
      <c r="D675" s="90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9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60"/>
      <c r="AE675" s="60"/>
      <c r="AF675" s="60"/>
      <c r="AG675" s="60"/>
      <c r="AH675" s="60"/>
      <c r="AI675" s="60"/>
      <c r="AJ675" s="99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100"/>
      <c r="AY675" s="60"/>
    </row>
    <row r="676" spans="1:51" ht="15.75" customHeight="1">
      <c r="A676" s="87"/>
      <c r="B676" s="90"/>
      <c r="C676" s="90"/>
      <c r="D676" s="90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9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60"/>
      <c r="AE676" s="60"/>
      <c r="AF676" s="60"/>
      <c r="AG676" s="60"/>
      <c r="AH676" s="60"/>
      <c r="AI676" s="60"/>
      <c r="AJ676" s="99"/>
      <c r="AK676" s="60"/>
      <c r="AL676" s="60"/>
      <c r="AM676" s="60"/>
      <c r="AN676" s="60"/>
      <c r="AO676" s="60"/>
      <c r="AP676" s="60"/>
      <c r="AQ676" s="60"/>
      <c r="AR676" s="60"/>
      <c r="AS676" s="60"/>
      <c r="AT676" s="60"/>
      <c r="AU676" s="60"/>
      <c r="AV676" s="60"/>
      <c r="AW676" s="60"/>
      <c r="AX676" s="100"/>
      <c r="AY676" s="60"/>
    </row>
    <row r="677" spans="1:51" ht="15.75" customHeight="1">
      <c r="A677" s="87"/>
      <c r="B677" s="90"/>
      <c r="C677" s="90"/>
      <c r="D677" s="90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9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60"/>
      <c r="AE677" s="60"/>
      <c r="AF677" s="60"/>
      <c r="AG677" s="60"/>
      <c r="AH677" s="60"/>
      <c r="AI677" s="60"/>
      <c r="AJ677" s="99"/>
      <c r="AK677" s="60"/>
      <c r="AL677" s="60"/>
      <c r="AM677" s="60"/>
      <c r="AN677" s="60"/>
      <c r="AO677" s="60"/>
      <c r="AP677" s="60"/>
      <c r="AQ677" s="60"/>
      <c r="AR677" s="60"/>
      <c r="AS677" s="60"/>
      <c r="AT677" s="60"/>
      <c r="AU677" s="60"/>
      <c r="AV677" s="60"/>
      <c r="AW677" s="60"/>
      <c r="AX677" s="100"/>
      <c r="AY677" s="60"/>
    </row>
    <row r="678" spans="1:51" ht="15.75" customHeight="1">
      <c r="A678" s="87"/>
      <c r="B678" s="90"/>
      <c r="C678" s="90"/>
      <c r="D678" s="90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9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60"/>
      <c r="AE678" s="60"/>
      <c r="AF678" s="60"/>
      <c r="AG678" s="60"/>
      <c r="AH678" s="60"/>
      <c r="AI678" s="60"/>
      <c r="AJ678" s="99"/>
      <c r="AK678" s="60"/>
      <c r="AL678" s="60"/>
      <c r="AM678" s="60"/>
      <c r="AN678" s="60"/>
      <c r="AO678" s="60"/>
      <c r="AP678" s="60"/>
      <c r="AQ678" s="60"/>
      <c r="AR678" s="60"/>
      <c r="AS678" s="60"/>
      <c r="AT678" s="60"/>
      <c r="AU678" s="60"/>
      <c r="AV678" s="60"/>
      <c r="AW678" s="60"/>
      <c r="AX678" s="100"/>
      <c r="AY678" s="60"/>
    </row>
    <row r="679" spans="1:51" ht="15.75" customHeight="1">
      <c r="A679" s="87"/>
      <c r="B679" s="90"/>
      <c r="C679" s="90"/>
      <c r="D679" s="90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9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60"/>
      <c r="AE679" s="60"/>
      <c r="AF679" s="60"/>
      <c r="AG679" s="60"/>
      <c r="AH679" s="60"/>
      <c r="AI679" s="60"/>
      <c r="AJ679" s="99"/>
      <c r="AK679" s="60"/>
      <c r="AL679" s="60"/>
      <c r="AM679" s="60"/>
      <c r="AN679" s="60"/>
      <c r="AO679" s="60"/>
      <c r="AP679" s="60"/>
      <c r="AQ679" s="60"/>
      <c r="AR679" s="60"/>
      <c r="AS679" s="60"/>
      <c r="AT679" s="60"/>
      <c r="AU679" s="60"/>
      <c r="AV679" s="60"/>
      <c r="AW679" s="60"/>
      <c r="AX679" s="100"/>
      <c r="AY679" s="60"/>
    </row>
    <row r="680" spans="1:51" ht="15.75" customHeight="1">
      <c r="A680" s="87"/>
      <c r="B680" s="90"/>
      <c r="C680" s="90"/>
      <c r="D680" s="90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9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60"/>
      <c r="AE680" s="60"/>
      <c r="AF680" s="60"/>
      <c r="AG680" s="60"/>
      <c r="AH680" s="60"/>
      <c r="AI680" s="60"/>
      <c r="AJ680" s="99"/>
      <c r="AK680" s="60"/>
      <c r="AL680" s="60"/>
      <c r="AM680" s="60"/>
      <c r="AN680" s="60"/>
      <c r="AO680" s="60"/>
      <c r="AP680" s="60"/>
      <c r="AQ680" s="60"/>
      <c r="AR680" s="60"/>
      <c r="AS680" s="60"/>
      <c r="AT680" s="60"/>
      <c r="AU680" s="60"/>
      <c r="AV680" s="60"/>
      <c r="AW680" s="60"/>
      <c r="AX680" s="100"/>
      <c r="AY680" s="60"/>
    </row>
    <row r="681" spans="1:51" ht="15.75" customHeight="1">
      <c r="A681" s="87"/>
      <c r="B681" s="90"/>
      <c r="C681" s="90"/>
      <c r="D681" s="90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9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60"/>
      <c r="AE681" s="60"/>
      <c r="AF681" s="60"/>
      <c r="AG681" s="60"/>
      <c r="AH681" s="60"/>
      <c r="AI681" s="60"/>
      <c r="AJ681" s="99"/>
      <c r="AK681" s="60"/>
      <c r="AL681" s="60"/>
      <c r="AM681" s="60"/>
      <c r="AN681" s="60"/>
      <c r="AO681" s="60"/>
      <c r="AP681" s="60"/>
      <c r="AQ681" s="60"/>
      <c r="AR681" s="60"/>
      <c r="AS681" s="60"/>
      <c r="AT681" s="60"/>
      <c r="AU681" s="60"/>
      <c r="AV681" s="60"/>
      <c r="AW681" s="60"/>
      <c r="AX681" s="100"/>
      <c r="AY681" s="60"/>
    </row>
    <row r="682" spans="1:51" ht="15.75" customHeight="1">
      <c r="A682" s="87"/>
      <c r="B682" s="90"/>
      <c r="C682" s="90"/>
      <c r="D682" s="90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9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60"/>
      <c r="AE682" s="60"/>
      <c r="AF682" s="60"/>
      <c r="AG682" s="60"/>
      <c r="AH682" s="60"/>
      <c r="AI682" s="60"/>
      <c r="AJ682" s="99"/>
      <c r="AK682" s="60"/>
      <c r="AL682" s="60"/>
      <c r="AM682" s="60"/>
      <c r="AN682" s="60"/>
      <c r="AO682" s="60"/>
      <c r="AP682" s="60"/>
      <c r="AQ682" s="60"/>
      <c r="AR682" s="60"/>
      <c r="AS682" s="60"/>
      <c r="AT682" s="60"/>
      <c r="AU682" s="60"/>
      <c r="AV682" s="60"/>
      <c r="AW682" s="60"/>
      <c r="AX682" s="100"/>
      <c r="AY682" s="60"/>
    </row>
    <row r="683" spans="1:51" ht="15.75" customHeight="1">
      <c r="A683" s="87"/>
      <c r="B683" s="90"/>
      <c r="C683" s="90"/>
      <c r="D683" s="90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9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60"/>
      <c r="AE683" s="60"/>
      <c r="AF683" s="60"/>
      <c r="AG683" s="60"/>
      <c r="AH683" s="60"/>
      <c r="AI683" s="60"/>
      <c r="AJ683" s="99"/>
      <c r="AK683" s="60"/>
      <c r="AL683" s="60"/>
      <c r="AM683" s="60"/>
      <c r="AN683" s="60"/>
      <c r="AO683" s="60"/>
      <c r="AP683" s="60"/>
      <c r="AQ683" s="60"/>
      <c r="AR683" s="60"/>
      <c r="AS683" s="60"/>
      <c r="AT683" s="60"/>
      <c r="AU683" s="60"/>
      <c r="AV683" s="60"/>
      <c r="AW683" s="60"/>
      <c r="AX683" s="100"/>
      <c r="AY683" s="60"/>
    </row>
    <row r="684" spans="1:51" ht="15.75" customHeight="1">
      <c r="A684" s="87"/>
      <c r="B684" s="90"/>
      <c r="C684" s="90"/>
      <c r="D684" s="90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9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60"/>
      <c r="AE684" s="60"/>
      <c r="AF684" s="60"/>
      <c r="AG684" s="60"/>
      <c r="AH684" s="60"/>
      <c r="AI684" s="60"/>
      <c r="AJ684" s="99"/>
      <c r="AK684" s="60"/>
      <c r="AL684" s="60"/>
      <c r="AM684" s="60"/>
      <c r="AN684" s="60"/>
      <c r="AO684" s="60"/>
      <c r="AP684" s="60"/>
      <c r="AQ684" s="60"/>
      <c r="AR684" s="60"/>
      <c r="AS684" s="60"/>
      <c r="AT684" s="60"/>
      <c r="AU684" s="60"/>
      <c r="AV684" s="60"/>
      <c r="AW684" s="60"/>
      <c r="AX684" s="100"/>
      <c r="AY684" s="60"/>
    </row>
    <row r="685" spans="1:51" ht="15.75" customHeight="1">
      <c r="A685" s="87"/>
      <c r="B685" s="90"/>
      <c r="C685" s="90"/>
      <c r="D685" s="90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9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60"/>
      <c r="AE685" s="60"/>
      <c r="AF685" s="60"/>
      <c r="AG685" s="60"/>
      <c r="AH685" s="60"/>
      <c r="AI685" s="60"/>
      <c r="AJ685" s="99"/>
      <c r="AK685" s="60"/>
      <c r="AL685" s="60"/>
      <c r="AM685" s="60"/>
      <c r="AN685" s="60"/>
      <c r="AO685" s="60"/>
      <c r="AP685" s="60"/>
      <c r="AQ685" s="60"/>
      <c r="AR685" s="60"/>
      <c r="AS685" s="60"/>
      <c r="AT685" s="60"/>
      <c r="AU685" s="60"/>
      <c r="AV685" s="60"/>
      <c r="AW685" s="60"/>
      <c r="AX685" s="100"/>
      <c r="AY685" s="60"/>
    </row>
    <row r="686" spans="1:51" ht="15.75" customHeight="1">
      <c r="A686" s="87"/>
      <c r="B686" s="90"/>
      <c r="C686" s="90"/>
      <c r="D686" s="90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9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60"/>
      <c r="AE686" s="60"/>
      <c r="AF686" s="60"/>
      <c r="AG686" s="60"/>
      <c r="AH686" s="60"/>
      <c r="AI686" s="60"/>
      <c r="AJ686" s="99"/>
      <c r="AK686" s="60"/>
      <c r="AL686" s="60"/>
      <c r="AM686" s="60"/>
      <c r="AN686" s="60"/>
      <c r="AO686" s="60"/>
      <c r="AP686" s="60"/>
      <c r="AQ686" s="60"/>
      <c r="AR686" s="60"/>
      <c r="AS686" s="60"/>
      <c r="AT686" s="60"/>
      <c r="AU686" s="60"/>
      <c r="AV686" s="60"/>
      <c r="AW686" s="60"/>
      <c r="AX686" s="100"/>
      <c r="AY686" s="60"/>
    </row>
    <row r="687" spans="1:51" ht="15.75" customHeight="1">
      <c r="A687" s="87"/>
      <c r="B687" s="90"/>
      <c r="C687" s="90"/>
      <c r="D687" s="90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9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60"/>
      <c r="AE687" s="60"/>
      <c r="AF687" s="60"/>
      <c r="AG687" s="60"/>
      <c r="AH687" s="60"/>
      <c r="AI687" s="60"/>
      <c r="AJ687" s="99"/>
      <c r="AK687" s="60"/>
      <c r="AL687" s="60"/>
      <c r="AM687" s="60"/>
      <c r="AN687" s="60"/>
      <c r="AO687" s="60"/>
      <c r="AP687" s="60"/>
      <c r="AQ687" s="60"/>
      <c r="AR687" s="60"/>
      <c r="AS687" s="60"/>
      <c r="AT687" s="60"/>
      <c r="AU687" s="60"/>
      <c r="AV687" s="60"/>
      <c r="AW687" s="60"/>
      <c r="AX687" s="100"/>
      <c r="AY687" s="60"/>
    </row>
    <row r="688" spans="1:51" ht="15.75" customHeight="1">
      <c r="A688" s="87"/>
      <c r="B688" s="90"/>
      <c r="C688" s="90"/>
      <c r="D688" s="90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9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60"/>
      <c r="AE688" s="60"/>
      <c r="AF688" s="60"/>
      <c r="AG688" s="60"/>
      <c r="AH688" s="60"/>
      <c r="AI688" s="60"/>
      <c r="AJ688" s="99"/>
      <c r="AK688" s="60"/>
      <c r="AL688" s="60"/>
      <c r="AM688" s="60"/>
      <c r="AN688" s="60"/>
      <c r="AO688" s="60"/>
      <c r="AP688" s="60"/>
      <c r="AQ688" s="60"/>
      <c r="AR688" s="60"/>
      <c r="AS688" s="60"/>
      <c r="AT688" s="60"/>
      <c r="AU688" s="60"/>
      <c r="AV688" s="60"/>
      <c r="AW688" s="60"/>
      <c r="AX688" s="100"/>
      <c r="AY688" s="60"/>
    </row>
    <row r="689" spans="1:51" ht="15.75" customHeight="1">
      <c r="A689" s="87"/>
      <c r="B689" s="90"/>
      <c r="C689" s="90"/>
      <c r="D689" s="90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9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60"/>
      <c r="AE689" s="60"/>
      <c r="AF689" s="60"/>
      <c r="AG689" s="60"/>
      <c r="AH689" s="60"/>
      <c r="AI689" s="60"/>
      <c r="AJ689" s="99"/>
      <c r="AK689" s="60"/>
      <c r="AL689" s="60"/>
      <c r="AM689" s="60"/>
      <c r="AN689" s="60"/>
      <c r="AO689" s="60"/>
      <c r="AP689" s="60"/>
      <c r="AQ689" s="60"/>
      <c r="AR689" s="60"/>
      <c r="AS689" s="60"/>
      <c r="AT689" s="60"/>
      <c r="AU689" s="60"/>
      <c r="AV689" s="60"/>
      <c r="AW689" s="60"/>
      <c r="AX689" s="100"/>
      <c r="AY689" s="60"/>
    </row>
    <row r="690" spans="1:51" ht="15.75" customHeight="1">
      <c r="A690" s="87"/>
      <c r="B690" s="90"/>
      <c r="C690" s="90"/>
      <c r="D690" s="90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9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60"/>
      <c r="AE690" s="60"/>
      <c r="AF690" s="60"/>
      <c r="AG690" s="60"/>
      <c r="AH690" s="60"/>
      <c r="AI690" s="60"/>
      <c r="AJ690" s="99"/>
      <c r="AK690" s="60"/>
      <c r="AL690" s="60"/>
      <c r="AM690" s="60"/>
      <c r="AN690" s="60"/>
      <c r="AO690" s="60"/>
      <c r="AP690" s="60"/>
      <c r="AQ690" s="60"/>
      <c r="AR690" s="60"/>
      <c r="AS690" s="60"/>
      <c r="AT690" s="60"/>
      <c r="AU690" s="60"/>
      <c r="AV690" s="60"/>
      <c r="AW690" s="60"/>
      <c r="AX690" s="100"/>
      <c r="AY690" s="60"/>
    </row>
    <row r="691" spans="1:51" ht="15.75" customHeight="1">
      <c r="A691" s="87"/>
      <c r="B691" s="90"/>
      <c r="C691" s="90"/>
      <c r="D691" s="90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9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60"/>
      <c r="AE691" s="60"/>
      <c r="AF691" s="60"/>
      <c r="AG691" s="60"/>
      <c r="AH691" s="60"/>
      <c r="AI691" s="60"/>
      <c r="AJ691" s="99"/>
      <c r="AK691" s="60"/>
      <c r="AL691" s="60"/>
      <c r="AM691" s="60"/>
      <c r="AN691" s="60"/>
      <c r="AO691" s="60"/>
      <c r="AP691" s="60"/>
      <c r="AQ691" s="60"/>
      <c r="AR691" s="60"/>
      <c r="AS691" s="60"/>
      <c r="AT691" s="60"/>
      <c r="AU691" s="60"/>
      <c r="AV691" s="60"/>
      <c r="AW691" s="60"/>
      <c r="AX691" s="100"/>
      <c r="AY691" s="60"/>
    </row>
    <row r="692" spans="1:51" ht="15.75" customHeight="1">
      <c r="A692" s="87"/>
      <c r="B692" s="90"/>
      <c r="C692" s="90"/>
      <c r="D692" s="90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9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60"/>
      <c r="AE692" s="60"/>
      <c r="AF692" s="60"/>
      <c r="AG692" s="60"/>
      <c r="AH692" s="60"/>
      <c r="AI692" s="60"/>
      <c r="AJ692" s="99"/>
      <c r="AK692" s="60"/>
      <c r="AL692" s="60"/>
      <c r="AM692" s="60"/>
      <c r="AN692" s="60"/>
      <c r="AO692" s="60"/>
      <c r="AP692" s="60"/>
      <c r="AQ692" s="60"/>
      <c r="AR692" s="60"/>
      <c r="AS692" s="60"/>
      <c r="AT692" s="60"/>
      <c r="AU692" s="60"/>
      <c r="AV692" s="60"/>
      <c r="AW692" s="60"/>
      <c r="AX692" s="100"/>
      <c r="AY692" s="60"/>
    </row>
    <row r="693" spans="1:51" ht="15.75" customHeight="1">
      <c r="A693" s="87"/>
      <c r="B693" s="90"/>
      <c r="C693" s="90"/>
      <c r="D693" s="90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9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60"/>
      <c r="AE693" s="60"/>
      <c r="AF693" s="60"/>
      <c r="AG693" s="60"/>
      <c r="AH693" s="60"/>
      <c r="AI693" s="60"/>
      <c r="AJ693" s="99"/>
      <c r="AK693" s="60"/>
      <c r="AL693" s="60"/>
      <c r="AM693" s="60"/>
      <c r="AN693" s="60"/>
      <c r="AO693" s="60"/>
      <c r="AP693" s="60"/>
      <c r="AQ693" s="60"/>
      <c r="AR693" s="60"/>
      <c r="AS693" s="60"/>
      <c r="AT693" s="60"/>
      <c r="AU693" s="60"/>
      <c r="AV693" s="60"/>
      <c r="AW693" s="60"/>
      <c r="AX693" s="100"/>
      <c r="AY693" s="60"/>
    </row>
    <row r="694" spans="1:51" ht="15.75" customHeight="1">
      <c r="A694" s="87"/>
      <c r="B694" s="90"/>
      <c r="C694" s="90"/>
      <c r="D694" s="90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9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60"/>
      <c r="AE694" s="60"/>
      <c r="AF694" s="60"/>
      <c r="AG694" s="60"/>
      <c r="AH694" s="60"/>
      <c r="AI694" s="60"/>
      <c r="AJ694" s="99"/>
      <c r="AK694" s="60"/>
      <c r="AL694" s="60"/>
      <c r="AM694" s="60"/>
      <c r="AN694" s="60"/>
      <c r="AO694" s="60"/>
      <c r="AP694" s="60"/>
      <c r="AQ694" s="60"/>
      <c r="AR694" s="60"/>
      <c r="AS694" s="60"/>
      <c r="AT694" s="60"/>
      <c r="AU694" s="60"/>
      <c r="AV694" s="60"/>
      <c r="AW694" s="60"/>
      <c r="AX694" s="100"/>
      <c r="AY694" s="60"/>
    </row>
    <row r="695" spans="1:51" ht="15.75" customHeight="1">
      <c r="A695" s="87"/>
      <c r="B695" s="90"/>
      <c r="C695" s="90"/>
      <c r="D695" s="90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9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60"/>
      <c r="AE695" s="60"/>
      <c r="AF695" s="60"/>
      <c r="AG695" s="60"/>
      <c r="AH695" s="60"/>
      <c r="AI695" s="60"/>
      <c r="AJ695" s="99"/>
      <c r="AK695" s="60"/>
      <c r="AL695" s="60"/>
      <c r="AM695" s="60"/>
      <c r="AN695" s="60"/>
      <c r="AO695" s="60"/>
      <c r="AP695" s="60"/>
      <c r="AQ695" s="60"/>
      <c r="AR695" s="60"/>
      <c r="AS695" s="60"/>
      <c r="AT695" s="60"/>
      <c r="AU695" s="60"/>
      <c r="AV695" s="60"/>
      <c r="AW695" s="60"/>
      <c r="AX695" s="100"/>
      <c r="AY695" s="60"/>
    </row>
    <row r="696" spans="1:51" ht="15.75" customHeight="1">
      <c r="A696" s="87"/>
      <c r="B696" s="90"/>
      <c r="C696" s="90"/>
      <c r="D696" s="90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9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60"/>
      <c r="AE696" s="60"/>
      <c r="AF696" s="60"/>
      <c r="AG696" s="60"/>
      <c r="AH696" s="60"/>
      <c r="AI696" s="60"/>
      <c r="AJ696" s="99"/>
      <c r="AK696" s="60"/>
      <c r="AL696" s="60"/>
      <c r="AM696" s="60"/>
      <c r="AN696" s="60"/>
      <c r="AO696" s="60"/>
      <c r="AP696" s="60"/>
      <c r="AQ696" s="60"/>
      <c r="AR696" s="60"/>
      <c r="AS696" s="60"/>
      <c r="AT696" s="60"/>
      <c r="AU696" s="60"/>
      <c r="AV696" s="60"/>
      <c r="AW696" s="60"/>
      <c r="AX696" s="100"/>
      <c r="AY696" s="60"/>
    </row>
    <row r="697" spans="1:51" ht="15.75" customHeight="1">
      <c r="A697" s="87"/>
      <c r="B697" s="90"/>
      <c r="C697" s="90"/>
      <c r="D697" s="90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9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60"/>
      <c r="AE697" s="60"/>
      <c r="AF697" s="60"/>
      <c r="AG697" s="60"/>
      <c r="AH697" s="60"/>
      <c r="AI697" s="60"/>
      <c r="AJ697" s="99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100"/>
      <c r="AY697" s="60"/>
    </row>
    <row r="698" spans="1:51" ht="15.75" customHeight="1">
      <c r="A698" s="87"/>
      <c r="B698" s="90"/>
      <c r="C698" s="90"/>
      <c r="D698" s="90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9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60"/>
      <c r="AE698" s="60"/>
      <c r="AF698" s="60"/>
      <c r="AG698" s="60"/>
      <c r="AH698" s="60"/>
      <c r="AI698" s="60"/>
      <c r="AJ698" s="99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100"/>
      <c r="AY698" s="60"/>
    </row>
    <row r="699" spans="1:51" ht="15.75" customHeight="1">
      <c r="A699" s="87"/>
      <c r="B699" s="90"/>
      <c r="C699" s="90"/>
      <c r="D699" s="90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9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60"/>
      <c r="AE699" s="60"/>
      <c r="AF699" s="60"/>
      <c r="AG699" s="60"/>
      <c r="AH699" s="60"/>
      <c r="AI699" s="60"/>
      <c r="AJ699" s="99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100"/>
      <c r="AY699" s="60"/>
    </row>
    <row r="700" spans="1:51" ht="15.75" customHeight="1">
      <c r="A700" s="87"/>
      <c r="B700" s="90"/>
      <c r="C700" s="90"/>
      <c r="D700" s="90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9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60"/>
      <c r="AE700" s="60"/>
      <c r="AF700" s="60"/>
      <c r="AG700" s="60"/>
      <c r="AH700" s="60"/>
      <c r="AI700" s="60"/>
      <c r="AJ700" s="99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100"/>
      <c r="AY700" s="60"/>
    </row>
    <row r="701" spans="1:51" ht="15.75" customHeight="1">
      <c r="A701" s="87"/>
      <c r="B701" s="90"/>
      <c r="C701" s="90"/>
      <c r="D701" s="90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9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60"/>
      <c r="AE701" s="60"/>
      <c r="AF701" s="60"/>
      <c r="AG701" s="60"/>
      <c r="AH701" s="60"/>
      <c r="AI701" s="60"/>
      <c r="AJ701" s="99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100"/>
      <c r="AY701" s="60"/>
    </row>
    <row r="702" spans="1:51" ht="15.75" customHeight="1">
      <c r="A702" s="87"/>
      <c r="B702" s="90"/>
      <c r="C702" s="90"/>
      <c r="D702" s="90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9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60"/>
      <c r="AE702" s="60"/>
      <c r="AF702" s="60"/>
      <c r="AG702" s="60"/>
      <c r="AH702" s="60"/>
      <c r="AI702" s="60"/>
      <c r="AJ702" s="99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100"/>
      <c r="AY702" s="60"/>
    </row>
    <row r="703" spans="1:51" ht="15.75" customHeight="1">
      <c r="A703" s="87"/>
      <c r="B703" s="90"/>
      <c r="C703" s="90"/>
      <c r="D703" s="90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9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60"/>
      <c r="AE703" s="60"/>
      <c r="AF703" s="60"/>
      <c r="AG703" s="60"/>
      <c r="AH703" s="60"/>
      <c r="AI703" s="60"/>
      <c r="AJ703" s="99"/>
      <c r="AK703" s="60"/>
      <c r="AL703" s="60"/>
      <c r="AM703" s="60"/>
      <c r="AN703" s="60"/>
      <c r="AO703" s="60"/>
      <c r="AP703" s="60"/>
      <c r="AQ703" s="60"/>
      <c r="AR703" s="60"/>
      <c r="AS703" s="60"/>
      <c r="AT703" s="60"/>
      <c r="AU703" s="60"/>
      <c r="AV703" s="60"/>
      <c r="AW703" s="60"/>
      <c r="AX703" s="100"/>
      <c r="AY703" s="60"/>
    </row>
    <row r="704" spans="1:51" ht="15.75" customHeight="1">
      <c r="A704" s="87"/>
      <c r="B704" s="90"/>
      <c r="C704" s="90"/>
      <c r="D704" s="90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9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60"/>
      <c r="AE704" s="60"/>
      <c r="AF704" s="60"/>
      <c r="AG704" s="60"/>
      <c r="AH704" s="60"/>
      <c r="AI704" s="60"/>
      <c r="AJ704" s="99"/>
      <c r="AK704" s="60"/>
      <c r="AL704" s="60"/>
      <c r="AM704" s="60"/>
      <c r="AN704" s="60"/>
      <c r="AO704" s="60"/>
      <c r="AP704" s="60"/>
      <c r="AQ704" s="60"/>
      <c r="AR704" s="60"/>
      <c r="AS704" s="60"/>
      <c r="AT704" s="60"/>
      <c r="AU704" s="60"/>
      <c r="AV704" s="60"/>
      <c r="AW704" s="60"/>
      <c r="AX704" s="100"/>
      <c r="AY704" s="60"/>
    </row>
    <row r="705" spans="1:51" ht="15.75" customHeight="1">
      <c r="A705" s="87"/>
      <c r="B705" s="90"/>
      <c r="C705" s="90"/>
      <c r="D705" s="90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9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60"/>
      <c r="AE705" s="60"/>
      <c r="AF705" s="60"/>
      <c r="AG705" s="60"/>
      <c r="AH705" s="60"/>
      <c r="AI705" s="60"/>
      <c r="AJ705" s="99"/>
      <c r="AK705" s="60"/>
      <c r="AL705" s="60"/>
      <c r="AM705" s="60"/>
      <c r="AN705" s="60"/>
      <c r="AO705" s="60"/>
      <c r="AP705" s="60"/>
      <c r="AQ705" s="60"/>
      <c r="AR705" s="60"/>
      <c r="AS705" s="60"/>
      <c r="AT705" s="60"/>
      <c r="AU705" s="60"/>
      <c r="AV705" s="60"/>
      <c r="AW705" s="60"/>
      <c r="AX705" s="100"/>
      <c r="AY705" s="60"/>
    </row>
    <row r="706" spans="1:51" ht="15.75" customHeight="1">
      <c r="A706" s="87"/>
      <c r="B706" s="90"/>
      <c r="C706" s="90"/>
      <c r="D706" s="90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9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60"/>
      <c r="AE706" s="60"/>
      <c r="AF706" s="60"/>
      <c r="AG706" s="60"/>
      <c r="AH706" s="60"/>
      <c r="AI706" s="60"/>
      <c r="AJ706" s="99"/>
      <c r="AK706" s="60"/>
      <c r="AL706" s="60"/>
      <c r="AM706" s="60"/>
      <c r="AN706" s="60"/>
      <c r="AO706" s="60"/>
      <c r="AP706" s="60"/>
      <c r="AQ706" s="60"/>
      <c r="AR706" s="60"/>
      <c r="AS706" s="60"/>
      <c r="AT706" s="60"/>
      <c r="AU706" s="60"/>
      <c r="AV706" s="60"/>
      <c r="AW706" s="60"/>
      <c r="AX706" s="100"/>
      <c r="AY706" s="60"/>
    </row>
    <row r="707" spans="1:51" ht="15.75" customHeight="1">
      <c r="A707" s="87"/>
      <c r="B707" s="90"/>
      <c r="C707" s="90"/>
      <c r="D707" s="90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9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60"/>
      <c r="AE707" s="60"/>
      <c r="AF707" s="60"/>
      <c r="AG707" s="60"/>
      <c r="AH707" s="60"/>
      <c r="AI707" s="60"/>
      <c r="AJ707" s="99"/>
      <c r="AK707" s="60"/>
      <c r="AL707" s="60"/>
      <c r="AM707" s="60"/>
      <c r="AN707" s="60"/>
      <c r="AO707" s="60"/>
      <c r="AP707" s="60"/>
      <c r="AQ707" s="60"/>
      <c r="AR707" s="60"/>
      <c r="AS707" s="60"/>
      <c r="AT707" s="60"/>
      <c r="AU707" s="60"/>
      <c r="AV707" s="60"/>
      <c r="AW707" s="60"/>
      <c r="AX707" s="100"/>
      <c r="AY707" s="60"/>
    </row>
    <row r="708" spans="1:51" ht="15.75" customHeight="1">
      <c r="A708" s="87"/>
      <c r="B708" s="90"/>
      <c r="C708" s="90"/>
      <c r="D708" s="90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9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60"/>
      <c r="AE708" s="60"/>
      <c r="AF708" s="60"/>
      <c r="AG708" s="60"/>
      <c r="AH708" s="60"/>
      <c r="AI708" s="60"/>
      <c r="AJ708" s="99"/>
      <c r="AK708" s="60"/>
      <c r="AL708" s="60"/>
      <c r="AM708" s="60"/>
      <c r="AN708" s="60"/>
      <c r="AO708" s="60"/>
      <c r="AP708" s="60"/>
      <c r="AQ708" s="60"/>
      <c r="AR708" s="60"/>
      <c r="AS708" s="60"/>
      <c r="AT708" s="60"/>
      <c r="AU708" s="60"/>
      <c r="AV708" s="60"/>
      <c r="AW708" s="60"/>
      <c r="AX708" s="100"/>
      <c r="AY708" s="60"/>
    </row>
    <row r="709" spans="1:51" ht="15.75" customHeight="1">
      <c r="A709" s="87"/>
      <c r="B709" s="90"/>
      <c r="C709" s="90"/>
      <c r="D709" s="90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9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60"/>
      <c r="AE709" s="60"/>
      <c r="AF709" s="60"/>
      <c r="AG709" s="60"/>
      <c r="AH709" s="60"/>
      <c r="AI709" s="60"/>
      <c r="AJ709" s="99"/>
      <c r="AK709" s="60"/>
      <c r="AL709" s="60"/>
      <c r="AM709" s="60"/>
      <c r="AN709" s="60"/>
      <c r="AO709" s="60"/>
      <c r="AP709" s="60"/>
      <c r="AQ709" s="60"/>
      <c r="AR709" s="60"/>
      <c r="AS709" s="60"/>
      <c r="AT709" s="60"/>
      <c r="AU709" s="60"/>
      <c r="AV709" s="60"/>
      <c r="AW709" s="60"/>
      <c r="AX709" s="100"/>
      <c r="AY709" s="60"/>
    </row>
    <row r="710" spans="1:51" ht="15.75" customHeight="1">
      <c r="A710" s="87"/>
      <c r="B710" s="90"/>
      <c r="C710" s="90"/>
      <c r="D710" s="90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9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60"/>
      <c r="AE710" s="60"/>
      <c r="AF710" s="60"/>
      <c r="AG710" s="60"/>
      <c r="AH710" s="60"/>
      <c r="AI710" s="60"/>
      <c r="AJ710" s="99"/>
      <c r="AK710" s="60"/>
      <c r="AL710" s="60"/>
      <c r="AM710" s="60"/>
      <c r="AN710" s="60"/>
      <c r="AO710" s="60"/>
      <c r="AP710" s="60"/>
      <c r="AQ710" s="60"/>
      <c r="AR710" s="60"/>
      <c r="AS710" s="60"/>
      <c r="AT710" s="60"/>
      <c r="AU710" s="60"/>
      <c r="AV710" s="60"/>
      <c r="AW710" s="60"/>
      <c r="AX710" s="100"/>
      <c r="AY710" s="60"/>
    </row>
    <row r="711" spans="1:51" ht="15.75" customHeight="1">
      <c r="A711" s="87"/>
      <c r="B711" s="90"/>
      <c r="C711" s="90"/>
      <c r="D711" s="90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9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60"/>
      <c r="AE711" s="60"/>
      <c r="AF711" s="60"/>
      <c r="AG711" s="60"/>
      <c r="AH711" s="60"/>
      <c r="AI711" s="60"/>
      <c r="AJ711" s="99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100"/>
      <c r="AY711" s="60"/>
    </row>
    <row r="712" spans="1:51" ht="15.75" customHeight="1">
      <c r="A712" s="87"/>
      <c r="B712" s="90"/>
      <c r="C712" s="90"/>
      <c r="D712" s="90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9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60"/>
      <c r="AE712" s="60"/>
      <c r="AF712" s="60"/>
      <c r="AG712" s="60"/>
      <c r="AH712" s="60"/>
      <c r="AI712" s="60"/>
      <c r="AJ712" s="99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100"/>
      <c r="AY712" s="60"/>
    </row>
    <row r="713" spans="1:51" ht="15.75" customHeight="1">
      <c r="A713" s="87"/>
      <c r="B713" s="90"/>
      <c r="C713" s="90"/>
      <c r="D713" s="90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9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60"/>
      <c r="AE713" s="60"/>
      <c r="AF713" s="60"/>
      <c r="AG713" s="60"/>
      <c r="AH713" s="60"/>
      <c r="AI713" s="60"/>
      <c r="AJ713" s="99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100"/>
      <c r="AY713" s="60"/>
    </row>
    <row r="714" spans="1:51" ht="15.75" customHeight="1">
      <c r="A714" s="87"/>
      <c r="B714" s="90"/>
      <c r="C714" s="90"/>
      <c r="D714" s="90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9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60"/>
      <c r="AE714" s="60"/>
      <c r="AF714" s="60"/>
      <c r="AG714" s="60"/>
      <c r="AH714" s="60"/>
      <c r="AI714" s="60"/>
      <c r="AJ714" s="99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100"/>
      <c r="AY714" s="60"/>
    </row>
    <row r="715" spans="1:51" ht="15.75" customHeight="1">
      <c r="A715" s="87"/>
      <c r="B715" s="90"/>
      <c r="C715" s="90"/>
      <c r="D715" s="90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9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60"/>
      <c r="AE715" s="60"/>
      <c r="AF715" s="60"/>
      <c r="AG715" s="60"/>
      <c r="AH715" s="60"/>
      <c r="AI715" s="60"/>
      <c r="AJ715" s="99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100"/>
      <c r="AY715" s="60"/>
    </row>
    <row r="716" spans="1:51" ht="15.75" customHeight="1">
      <c r="A716" s="87"/>
      <c r="B716" s="90"/>
      <c r="C716" s="90"/>
      <c r="D716" s="90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9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60"/>
      <c r="AE716" s="60"/>
      <c r="AF716" s="60"/>
      <c r="AG716" s="60"/>
      <c r="AH716" s="60"/>
      <c r="AI716" s="60"/>
      <c r="AJ716" s="99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100"/>
      <c r="AY716" s="60"/>
    </row>
    <row r="717" spans="1:51" ht="15.75" customHeight="1">
      <c r="A717" s="87"/>
      <c r="B717" s="90"/>
      <c r="C717" s="90"/>
      <c r="D717" s="90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9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60"/>
      <c r="AE717" s="60"/>
      <c r="AF717" s="60"/>
      <c r="AG717" s="60"/>
      <c r="AH717" s="60"/>
      <c r="AI717" s="60"/>
      <c r="AJ717" s="99"/>
      <c r="AK717" s="60"/>
      <c r="AL717" s="60"/>
      <c r="AM717" s="60"/>
      <c r="AN717" s="60"/>
      <c r="AO717" s="60"/>
      <c r="AP717" s="60"/>
      <c r="AQ717" s="60"/>
      <c r="AR717" s="60"/>
      <c r="AS717" s="60"/>
      <c r="AT717" s="60"/>
      <c r="AU717" s="60"/>
      <c r="AV717" s="60"/>
      <c r="AW717" s="60"/>
      <c r="AX717" s="100"/>
      <c r="AY717" s="60"/>
    </row>
    <row r="718" spans="1:51" ht="15.75" customHeight="1">
      <c r="A718" s="87"/>
      <c r="B718" s="90"/>
      <c r="C718" s="90"/>
      <c r="D718" s="90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9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60"/>
      <c r="AE718" s="60"/>
      <c r="AF718" s="60"/>
      <c r="AG718" s="60"/>
      <c r="AH718" s="60"/>
      <c r="AI718" s="60"/>
      <c r="AJ718" s="99"/>
      <c r="AK718" s="60"/>
      <c r="AL718" s="60"/>
      <c r="AM718" s="60"/>
      <c r="AN718" s="60"/>
      <c r="AO718" s="60"/>
      <c r="AP718" s="60"/>
      <c r="AQ718" s="60"/>
      <c r="AR718" s="60"/>
      <c r="AS718" s="60"/>
      <c r="AT718" s="60"/>
      <c r="AU718" s="60"/>
      <c r="AV718" s="60"/>
      <c r="AW718" s="60"/>
      <c r="AX718" s="100"/>
      <c r="AY718" s="60"/>
    </row>
    <row r="719" spans="1:51" ht="15.75" customHeight="1">
      <c r="A719" s="87"/>
      <c r="B719" s="90"/>
      <c r="C719" s="90"/>
      <c r="D719" s="90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9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60"/>
      <c r="AE719" s="60"/>
      <c r="AF719" s="60"/>
      <c r="AG719" s="60"/>
      <c r="AH719" s="60"/>
      <c r="AI719" s="60"/>
      <c r="AJ719" s="99"/>
      <c r="AK719" s="60"/>
      <c r="AL719" s="60"/>
      <c r="AM719" s="60"/>
      <c r="AN719" s="60"/>
      <c r="AO719" s="60"/>
      <c r="AP719" s="60"/>
      <c r="AQ719" s="60"/>
      <c r="AR719" s="60"/>
      <c r="AS719" s="60"/>
      <c r="AT719" s="60"/>
      <c r="AU719" s="60"/>
      <c r="AV719" s="60"/>
      <c r="AW719" s="60"/>
      <c r="AX719" s="100"/>
      <c r="AY719" s="60"/>
    </row>
    <row r="720" spans="1:51" ht="15.75" customHeight="1">
      <c r="A720" s="87"/>
      <c r="B720" s="90"/>
      <c r="C720" s="90"/>
      <c r="D720" s="90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9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60"/>
      <c r="AE720" s="60"/>
      <c r="AF720" s="60"/>
      <c r="AG720" s="60"/>
      <c r="AH720" s="60"/>
      <c r="AI720" s="60"/>
      <c r="AJ720" s="99"/>
      <c r="AK720" s="60"/>
      <c r="AL720" s="60"/>
      <c r="AM720" s="60"/>
      <c r="AN720" s="60"/>
      <c r="AO720" s="60"/>
      <c r="AP720" s="60"/>
      <c r="AQ720" s="60"/>
      <c r="AR720" s="60"/>
      <c r="AS720" s="60"/>
      <c r="AT720" s="60"/>
      <c r="AU720" s="60"/>
      <c r="AV720" s="60"/>
      <c r="AW720" s="60"/>
      <c r="AX720" s="100"/>
      <c r="AY720" s="60"/>
    </row>
    <row r="721" spans="1:51" ht="15.75" customHeight="1">
      <c r="A721" s="87"/>
      <c r="B721" s="90"/>
      <c r="C721" s="90"/>
      <c r="D721" s="90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9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60"/>
      <c r="AE721" s="60"/>
      <c r="AF721" s="60"/>
      <c r="AG721" s="60"/>
      <c r="AH721" s="60"/>
      <c r="AI721" s="60"/>
      <c r="AJ721" s="99"/>
      <c r="AK721" s="60"/>
      <c r="AL721" s="60"/>
      <c r="AM721" s="60"/>
      <c r="AN721" s="60"/>
      <c r="AO721" s="60"/>
      <c r="AP721" s="60"/>
      <c r="AQ721" s="60"/>
      <c r="AR721" s="60"/>
      <c r="AS721" s="60"/>
      <c r="AT721" s="60"/>
      <c r="AU721" s="60"/>
      <c r="AV721" s="60"/>
      <c r="AW721" s="60"/>
      <c r="AX721" s="100"/>
      <c r="AY721" s="60"/>
    </row>
    <row r="722" spans="1:51" ht="15.75" customHeight="1">
      <c r="A722" s="87"/>
      <c r="B722" s="90"/>
      <c r="C722" s="90"/>
      <c r="D722" s="90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9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60"/>
      <c r="AE722" s="60"/>
      <c r="AF722" s="60"/>
      <c r="AG722" s="60"/>
      <c r="AH722" s="60"/>
      <c r="AI722" s="60"/>
      <c r="AJ722" s="99"/>
      <c r="AK722" s="60"/>
      <c r="AL722" s="60"/>
      <c r="AM722" s="60"/>
      <c r="AN722" s="60"/>
      <c r="AO722" s="60"/>
      <c r="AP722" s="60"/>
      <c r="AQ722" s="60"/>
      <c r="AR722" s="60"/>
      <c r="AS722" s="60"/>
      <c r="AT722" s="60"/>
      <c r="AU722" s="60"/>
      <c r="AV722" s="60"/>
      <c r="AW722" s="60"/>
      <c r="AX722" s="100"/>
      <c r="AY722" s="60"/>
    </row>
    <row r="723" spans="1:51" ht="15.75" customHeight="1">
      <c r="A723" s="87"/>
      <c r="B723" s="90"/>
      <c r="C723" s="90"/>
      <c r="D723" s="90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9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60"/>
      <c r="AE723" s="60"/>
      <c r="AF723" s="60"/>
      <c r="AG723" s="60"/>
      <c r="AH723" s="60"/>
      <c r="AI723" s="60"/>
      <c r="AJ723" s="99"/>
      <c r="AK723" s="60"/>
      <c r="AL723" s="60"/>
      <c r="AM723" s="60"/>
      <c r="AN723" s="60"/>
      <c r="AO723" s="60"/>
      <c r="AP723" s="60"/>
      <c r="AQ723" s="60"/>
      <c r="AR723" s="60"/>
      <c r="AS723" s="60"/>
      <c r="AT723" s="60"/>
      <c r="AU723" s="60"/>
      <c r="AV723" s="60"/>
      <c r="AW723" s="60"/>
      <c r="AX723" s="100"/>
      <c r="AY723" s="60"/>
    </row>
    <row r="724" spans="1:51" ht="15.75" customHeight="1">
      <c r="A724" s="87"/>
      <c r="B724" s="90"/>
      <c r="C724" s="90"/>
      <c r="D724" s="90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9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60"/>
      <c r="AE724" s="60"/>
      <c r="AF724" s="60"/>
      <c r="AG724" s="60"/>
      <c r="AH724" s="60"/>
      <c r="AI724" s="60"/>
      <c r="AJ724" s="99"/>
      <c r="AK724" s="60"/>
      <c r="AL724" s="60"/>
      <c r="AM724" s="60"/>
      <c r="AN724" s="60"/>
      <c r="AO724" s="60"/>
      <c r="AP724" s="60"/>
      <c r="AQ724" s="60"/>
      <c r="AR724" s="60"/>
      <c r="AS724" s="60"/>
      <c r="AT724" s="60"/>
      <c r="AU724" s="60"/>
      <c r="AV724" s="60"/>
      <c r="AW724" s="60"/>
      <c r="AX724" s="100"/>
      <c r="AY724" s="60"/>
    </row>
    <row r="725" spans="1:51" ht="15.75" customHeight="1">
      <c r="A725" s="87"/>
      <c r="B725" s="90"/>
      <c r="C725" s="90"/>
      <c r="D725" s="90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9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60"/>
      <c r="AE725" s="60"/>
      <c r="AF725" s="60"/>
      <c r="AG725" s="60"/>
      <c r="AH725" s="60"/>
      <c r="AI725" s="60"/>
      <c r="AJ725" s="99"/>
      <c r="AK725" s="60"/>
      <c r="AL725" s="60"/>
      <c r="AM725" s="60"/>
      <c r="AN725" s="60"/>
      <c r="AO725" s="60"/>
      <c r="AP725" s="60"/>
      <c r="AQ725" s="60"/>
      <c r="AR725" s="60"/>
      <c r="AS725" s="60"/>
      <c r="AT725" s="60"/>
      <c r="AU725" s="60"/>
      <c r="AV725" s="60"/>
      <c r="AW725" s="60"/>
      <c r="AX725" s="100"/>
      <c r="AY725" s="60"/>
    </row>
    <row r="726" spans="1:51" ht="15.75" customHeight="1">
      <c r="A726" s="87"/>
      <c r="B726" s="90"/>
      <c r="C726" s="90"/>
      <c r="D726" s="90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9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60"/>
      <c r="AE726" s="60"/>
      <c r="AF726" s="60"/>
      <c r="AG726" s="60"/>
      <c r="AH726" s="60"/>
      <c r="AI726" s="60"/>
      <c r="AJ726" s="99"/>
      <c r="AK726" s="60"/>
      <c r="AL726" s="60"/>
      <c r="AM726" s="60"/>
      <c r="AN726" s="60"/>
      <c r="AO726" s="60"/>
      <c r="AP726" s="60"/>
      <c r="AQ726" s="60"/>
      <c r="AR726" s="60"/>
      <c r="AS726" s="60"/>
      <c r="AT726" s="60"/>
      <c r="AU726" s="60"/>
      <c r="AV726" s="60"/>
      <c r="AW726" s="60"/>
      <c r="AX726" s="100"/>
      <c r="AY726" s="60"/>
    </row>
    <row r="727" spans="1:51" ht="15.75" customHeight="1">
      <c r="A727" s="87"/>
      <c r="B727" s="90"/>
      <c r="C727" s="90"/>
      <c r="D727" s="90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9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60"/>
      <c r="AE727" s="60"/>
      <c r="AF727" s="60"/>
      <c r="AG727" s="60"/>
      <c r="AH727" s="60"/>
      <c r="AI727" s="60"/>
      <c r="AJ727" s="99"/>
      <c r="AK727" s="60"/>
      <c r="AL727" s="60"/>
      <c r="AM727" s="60"/>
      <c r="AN727" s="60"/>
      <c r="AO727" s="60"/>
      <c r="AP727" s="60"/>
      <c r="AQ727" s="60"/>
      <c r="AR727" s="60"/>
      <c r="AS727" s="60"/>
      <c r="AT727" s="60"/>
      <c r="AU727" s="60"/>
      <c r="AV727" s="60"/>
      <c r="AW727" s="60"/>
      <c r="AX727" s="100"/>
      <c r="AY727" s="60"/>
    </row>
    <row r="728" spans="1:51" ht="15.75" customHeight="1">
      <c r="A728" s="87"/>
      <c r="B728" s="90"/>
      <c r="C728" s="90"/>
      <c r="D728" s="90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9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60"/>
      <c r="AE728" s="60"/>
      <c r="AF728" s="60"/>
      <c r="AG728" s="60"/>
      <c r="AH728" s="60"/>
      <c r="AI728" s="60"/>
      <c r="AJ728" s="99"/>
      <c r="AK728" s="60"/>
      <c r="AL728" s="60"/>
      <c r="AM728" s="60"/>
      <c r="AN728" s="60"/>
      <c r="AO728" s="60"/>
      <c r="AP728" s="60"/>
      <c r="AQ728" s="60"/>
      <c r="AR728" s="60"/>
      <c r="AS728" s="60"/>
      <c r="AT728" s="60"/>
      <c r="AU728" s="60"/>
      <c r="AV728" s="60"/>
      <c r="AW728" s="60"/>
      <c r="AX728" s="100"/>
      <c r="AY728" s="60"/>
    </row>
    <row r="729" spans="1:51" ht="15.75" customHeight="1">
      <c r="A729" s="87"/>
      <c r="B729" s="90"/>
      <c r="C729" s="90"/>
      <c r="D729" s="90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9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60"/>
      <c r="AE729" s="60"/>
      <c r="AF729" s="60"/>
      <c r="AG729" s="60"/>
      <c r="AH729" s="60"/>
      <c r="AI729" s="60"/>
      <c r="AJ729" s="99"/>
      <c r="AK729" s="60"/>
      <c r="AL729" s="60"/>
      <c r="AM729" s="60"/>
      <c r="AN729" s="60"/>
      <c r="AO729" s="60"/>
      <c r="AP729" s="60"/>
      <c r="AQ729" s="60"/>
      <c r="AR729" s="60"/>
      <c r="AS729" s="60"/>
      <c r="AT729" s="60"/>
      <c r="AU729" s="60"/>
      <c r="AV729" s="60"/>
      <c r="AW729" s="60"/>
      <c r="AX729" s="100"/>
      <c r="AY729" s="60"/>
    </row>
    <row r="730" spans="1:51" ht="15.75" customHeight="1">
      <c r="A730" s="87"/>
      <c r="B730" s="90"/>
      <c r="C730" s="90"/>
      <c r="D730" s="90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9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60"/>
      <c r="AE730" s="60"/>
      <c r="AF730" s="60"/>
      <c r="AG730" s="60"/>
      <c r="AH730" s="60"/>
      <c r="AI730" s="60"/>
      <c r="AJ730" s="99"/>
      <c r="AK730" s="60"/>
      <c r="AL730" s="60"/>
      <c r="AM730" s="60"/>
      <c r="AN730" s="60"/>
      <c r="AO730" s="60"/>
      <c r="AP730" s="60"/>
      <c r="AQ730" s="60"/>
      <c r="AR730" s="60"/>
      <c r="AS730" s="60"/>
      <c r="AT730" s="60"/>
      <c r="AU730" s="60"/>
      <c r="AV730" s="60"/>
      <c r="AW730" s="60"/>
      <c r="AX730" s="100"/>
      <c r="AY730" s="60"/>
    </row>
    <row r="731" spans="1:51" ht="15.75" customHeight="1">
      <c r="A731" s="87"/>
      <c r="B731" s="90"/>
      <c r="C731" s="90"/>
      <c r="D731" s="90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9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60"/>
      <c r="AE731" s="60"/>
      <c r="AF731" s="60"/>
      <c r="AG731" s="60"/>
      <c r="AH731" s="60"/>
      <c r="AI731" s="60"/>
      <c r="AJ731" s="99"/>
      <c r="AK731" s="60"/>
      <c r="AL731" s="60"/>
      <c r="AM731" s="60"/>
      <c r="AN731" s="60"/>
      <c r="AO731" s="60"/>
      <c r="AP731" s="60"/>
      <c r="AQ731" s="60"/>
      <c r="AR731" s="60"/>
      <c r="AS731" s="60"/>
      <c r="AT731" s="60"/>
      <c r="AU731" s="60"/>
      <c r="AV731" s="60"/>
      <c r="AW731" s="60"/>
      <c r="AX731" s="100"/>
      <c r="AY731" s="60"/>
    </row>
    <row r="732" spans="1:51" ht="15.75" customHeight="1">
      <c r="A732" s="87"/>
      <c r="B732" s="90"/>
      <c r="C732" s="90"/>
      <c r="D732" s="90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9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60"/>
      <c r="AE732" s="60"/>
      <c r="AF732" s="60"/>
      <c r="AG732" s="60"/>
      <c r="AH732" s="60"/>
      <c r="AI732" s="60"/>
      <c r="AJ732" s="99"/>
      <c r="AK732" s="60"/>
      <c r="AL732" s="60"/>
      <c r="AM732" s="60"/>
      <c r="AN732" s="60"/>
      <c r="AO732" s="60"/>
      <c r="AP732" s="60"/>
      <c r="AQ732" s="60"/>
      <c r="AR732" s="60"/>
      <c r="AS732" s="60"/>
      <c r="AT732" s="60"/>
      <c r="AU732" s="60"/>
      <c r="AV732" s="60"/>
      <c r="AW732" s="60"/>
      <c r="AX732" s="100"/>
      <c r="AY732" s="60"/>
    </row>
    <row r="733" spans="1:51" ht="15.75" customHeight="1">
      <c r="A733" s="87"/>
      <c r="B733" s="90"/>
      <c r="C733" s="90"/>
      <c r="D733" s="90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9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60"/>
      <c r="AE733" s="60"/>
      <c r="AF733" s="60"/>
      <c r="AG733" s="60"/>
      <c r="AH733" s="60"/>
      <c r="AI733" s="60"/>
      <c r="AJ733" s="99"/>
      <c r="AK733" s="60"/>
      <c r="AL733" s="60"/>
      <c r="AM733" s="60"/>
      <c r="AN733" s="60"/>
      <c r="AO733" s="60"/>
      <c r="AP733" s="60"/>
      <c r="AQ733" s="60"/>
      <c r="AR733" s="60"/>
      <c r="AS733" s="60"/>
      <c r="AT733" s="60"/>
      <c r="AU733" s="60"/>
      <c r="AV733" s="60"/>
      <c r="AW733" s="60"/>
      <c r="AX733" s="100"/>
      <c r="AY733" s="60"/>
    </row>
    <row r="734" spans="1:51" ht="15.75" customHeight="1">
      <c r="A734" s="87"/>
      <c r="B734" s="90"/>
      <c r="C734" s="90"/>
      <c r="D734" s="90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9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60"/>
      <c r="AE734" s="60"/>
      <c r="AF734" s="60"/>
      <c r="AG734" s="60"/>
      <c r="AH734" s="60"/>
      <c r="AI734" s="60"/>
      <c r="AJ734" s="99"/>
      <c r="AK734" s="60"/>
      <c r="AL734" s="60"/>
      <c r="AM734" s="60"/>
      <c r="AN734" s="60"/>
      <c r="AO734" s="60"/>
      <c r="AP734" s="60"/>
      <c r="AQ734" s="60"/>
      <c r="AR734" s="60"/>
      <c r="AS734" s="60"/>
      <c r="AT734" s="60"/>
      <c r="AU734" s="60"/>
      <c r="AV734" s="60"/>
      <c r="AW734" s="60"/>
      <c r="AX734" s="100"/>
      <c r="AY734" s="60"/>
    </row>
    <row r="735" spans="1:51" ht="15.75" customHeight="1">
      <c r="A735" s="87"/>
      <c r="B735" s="90"/>
      <c r="C735" s="90"/>
      <c r="D735" s="90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9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60"/>
      <c r="AE735" s="60"/>
      <c r="AF735" s="60"/>
      <c r="AG735" s="60"/>
      <c r="AH735" s="60"/>
      <c r="AI735" s="60"/>
      <c r="AJ735" s="99"/>
      <c r="AK735" s="60"/>
      <c r="AL735" s="60"/>
      <c r="AM735" s="60"/>
      <c r="AN735" s="60"/>
      <c r="AO735" s="60"/>
      <c r="AP735" s="60"/>
      <c r="AQ735" s="60"/>
      <c r="AR735" s="60"/>
      <c r="AS735" s="60"/>
      <c r="AT735" s="60"/>
      <c r="AU735" s="60"/>
      <c r="AV735" s="60"/>
      <c r="AW735" s="60"/>
      <c r="AX735" s="100"/>
      <c r="AY735" s="60"/>
    </row>
    <row r="736" spans="1:51" ht="15.75" customHeight="1">
      <c r="A736" s="87"/>
      <c r="B736" s="90"/>
      <c r="C736" s="90"/>
      <c r="D736" s="90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9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60"/>
      <c r="AE736" s="60"/>
      <c r="AF736" s="60"/>
      <c r="AG736" s="60"/>
      <c r="AH736" s="60"/>
      <c r="AI736" s="60"/>
      <c r="AJ736" s="99"/>
      <c r="AK736" s="60"/>
      <c r="AL736" s="60"/>
      <c r="AM736" s="60"/>
      <c r="AN736" s="60"/>
      <c r="AO736" s="60"/>
      <c r="AP736" s="60"/>
      <c r="AQ736" s="60"/>
      <c r="AR736" s="60"/>
      <c r="AS736" s="60"/>
      <c r="AT736" s="60"/>
      <c r="AU736" s="60"/>
      <c r="AV736" s="60"/>
      <c r="AW736" s="60"/>
      <c r="AX736" s="100"/>
      <c r="AY736" s="60"/>
    </row>
    <row r="737" spans="1:51" ht="15.75" customHeight="1">
      <c r="A737" s="87"/>
      <c r="B737" s="90"/>
      <c r="C737" s="90"/>
      <c r="D737" s="90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9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60"/>
      <c r="AE737" s="60"/>
      <c r="AF737" s="60"/>
      <c r="AG737" s="60"/>
      <c r="AH737" s="60"/>
      <c r="AI737" s="60"/>
      <c r="AJ737" s="99"/>
      <c r="AK737" s="60"/>
      <c r="AL737" s="60"/>
      <c r="AM737" s="60"/>
      <c r="AN737" s="60"/>
      <c r="AO737" s="60"/>
      <c r="AP737" s="60"/>
      <c r="AQ737" s="60"/>
      <c r="AR737" s="60"/>
      <c r="AS737" s="60"/>
      <c r="AT737" s="60"/>
      <c r="AU737" s="60"/>
      <c r="AV737" s="60"/>
      <c r="AW737" s="60"/>
      <c r="AX737" s="100"/>
      <c r="AY737" s="60"/>
    </row>
    <row r="738" spans="1:51" ht="15.75" customHeight="1">
      <c r="A738" s="87"/>
      <c r="B738" s="90"/>
      <c r="C738" s="90"/>
      <c r="D738" s="90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9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60"/>
      <c r="AE738" s="60"/>
      <c r="AF738" s="60"/>
      <c r="AG738" s="60"/>
      <c r="AH738" s="60"/>
      <c r="AI738" s="60"/>
      <c r="AJ738" s="99"/>
      <c r="AK738" s="60"/>
      <c r="AL738" s="60"/>
      <c r="AM738" s="60"/>
      <c r="AN738" s="60"/>
      <c r="AO738" s="60"/>
      <c r="AP738" s="60"/>
      <c r="AQ738" s="60"/>
      <c r="AR738" s="60"/>
      <c r="AS738" s="60"/>
      <c r="AT738" s="60"/>
      <c r="AU738" s="60"/>
      <c r="AV738" s="60"/>
      <c r="AW738" s="60"/>
      <c r="AX738" s="100"/>
      <c r="AY738" s="60"/>
    </row>
    <row r="739" spans="1:51" ht="15.75" customHeight="1">
      <c r="A739" s="87"/>
      <c r="B739" s="90"/>
      <c r="C739" s="90"/>
      <c r="D739" s="90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9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60"/>
      <c r="AE739" s="60"/>
      <c r="AF739" s="60"/>
      <c r="AG739" s="60"/>
      <c r="AH739" s="60"/>
      <c r="AI739" s="60"/>
      <c r="AJ739" s="99"/>
      <c r="AK739" s="60"/>
      <c r="AL739" s="60"/>
      <c r="AM739" s="60"/>
      <c r="AN739" s="60"/>
      <c r="AO739" s="60"/>
      <c r="AP739" s="60"/>
      <c r="AQ739" s="60"/>
      <c r="AR739" s="60"/>
      <c r="AS739" s="60"/>
      <c r="AT739" s="60"/>
      <c r="AU739" s="60"/>
      <c r="AV739" s="60"/>
      <c r="AW739" s="60"/>
      <c r="AX739" s="100"/>
      <c r="AY739" s="60"/>
    </row>
    <row r="740" spans="1:51" ht="15.75" customHeight="1">
      <c r="A740" s="87"/>
      <c r="B740" s="90"/>
      <c r="C740" s="90"/>
      <c r="D740" s="90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9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60"/>
      <c r="AE740" s="60"/>
      <c r="AF740" s="60"/>
      <c r="AG740" s="60"/>
      <c r="AH740" s="60"/>
      <c r="AI740" s="60"/>
      <c r="AJ740" s="99"/>
      <c r="AK740" s="60"/>
      <c r="AL740" s="60"/>
      <c r="AM740" s="60"/>
      <c r="AN740" s="60"/>
      <c r="AO740" s="60"/>
      <c r="AP740" s="60"/>
      <c r="AQ740" s="60"/>
      <c r="AR740" s="60"/>
      <c r="AS740" s="60"/>
      <c r="AT740" s="60"/>
      <c r="AU740" s="60"/>
      <c r="AV740" s="60"/>
      <c r="AW740" s="60"/>
      <c r="AX740" s="100"/>
      <c r="AY740" s="60"/>
    </row>
    <row r="741" spans="1:51" ht="15.75" customHeight="1">
      <c r="A741" s="87"/>
      <c r="B741" s="90"/>
      <c r="C741" s="90"/>
      <c r="D741" s="90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9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60"/>
      <c r="AE741" s="60"/>
      <c r="AF741" s="60"/>
      <c r="AG741" s="60"/>
      <c r="AH741" s="60"/>
      <c r="AI741" s="60"/>
      <c r="AJ741" s="99"/>
      <c r="AK741" s="60"/>
      <c r="AL741" s="60"/>
      <c r="AM741" s="60"/>
      <c r="AN741" s="60"/>
      <c r="AO741" s="60"/>
      <c r="AP741" s="60"/>
      <c r="AQ741" s="60"/>
      <c r="AR741" s="60"/>
      <c r="AS741" s="60"/>
      <c r="AT741" s="60"/>
      <c r="AU741" s="60"/>
      <c r="AV741" s="60"/>
      <c r="AW741" s="60"/>
      <c r="AX741" s="100"/>
      <c r="AY741" s="60"/>
    </row>
    <row r="742" spans="1:51" ht="15.75" customHeight="1">
      <c r="A742" s="87"/>
      <c r="B742" s="90"/>
      <c r="C742" s="90"/>
      <c r="D742" s="90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9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60"/>
      <c r="AE742" s="60"/>
      <c r="AF742" s="60"/>
      <c r="AG742" s="60"/>
      <c r="AH742" s="60"/>
      <c r="AI742" s="60"/>
      <c r="AJ742" s="99"/>
      <c r="AK742" s="60"/>
      <c r="AL742" s="60"/>
      <c r="AM742" s="60"/>
      <c r="AN742" s="60"/>
      <c r="AO742" s="60"/>
      <c r="AP742" s="60"/>
      <c r="AQ742" s="60"/>
      <c r="AR742" s="60"/>
      <c r="AS742" s="60"/>
      <c r="AT742" s="60"/>
      <c r="AU742" s="60"/>
      <c r="AV742" s="60"/>
      <c r="AW742" s="60"/>
      <c r="AX742" s="100"/>
      <c r="AY742" s="60"/>
    </row>
    <row r="743" spans="1:51" ht="15.75" customHeight="1">
      <c r="A743" s="87"/>
      <c r="B743" s="90"/>
      <c r="C743" s="90"/>
      <c r="D743" s="90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9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60"/>
      <c r="AE743" s="60"/>
      <c r="AF743" s="60"/>
      <c r="AG743" s="60"/>
      <c r="AH743" s="60"/>
      <c r="AI743" s="60"/>
      <c r="AJ743" s="99"/>
      <c r="AK743" s="60"/>
      <c r="AL743" s="60"/>
      <c r="AM743" s="60"/>
      <c r="AN743" s="60"/>
      <c r="AO743" s="60"/>
      <c r="AP743" s="60"/>
      <c r="AQ743" s="60"/>
      <c r="AR743" s="60"/>
      <c r="AS743" s="60"/>
      <c r="AT743" s="60"/>
      <c r="AU743" s="60"/>
      <c r="AV743" s="60"/>
      <c r="AW743" s="60"/>
      <c r="AX743" s="100"/>
      <c r="AY743" s="60"/>
    </row>
    <row r="744" spans="1:51" ht="15.75" customHeight="1">
      <c r="A744" s="87"/>
      <c r="B744" s="90"/>
      <c r="C744" s="90"/>
      <c r="D744" s="90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9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60"/>
      <c r="AE744" s="60"/>
      <c r="AF744" s="60"/>
      <c r="AG744" s="60"/>
      <c r="AH744" s="60"/>
      <c r="AI744" s="60"/>
      <c r="AJ744" s="99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100"/>
      <c r="AY744" s="60"/>
    </row>
    <row r="745" spans="1:51" ht="15.75" customHeight="1">
      <c r="A745" s="87"/>
      <c r="B745" s="90"/>
      <c r="C745" s="90"/>
      <c r="D745" s="90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9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60"/>
      <c r="AE745" s="60"/>
      <c r="AF745" s="60"/>
      <c r="AG745" s="60"/>
      <c r="AH745" s="60"/>
      <c r="AI745" s="60"/>
      <c r="AJ745" s="99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100"/>
      <c r="AY745" s="60"/>
    </row>
    <row r="746" spans="1:51" ht="15.75" customHeight="1">
      <c r="A746" s="87"/>
      <c r="B746" s="90"/>
      <c r="C746" s="90"/>
      <c r="D746" s="90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9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60"/>
      <c r="AE746" s="60"/>
      <c r="AF746" s="60"/>
      <c r="AG746" s="60"/>
      <c r="AH746" s="60"/>
      <c r="AI746" s="60"/>
      <c r="AJ746" s="99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100"/>
      <c r="AY746" s="60"/>
    </row>
    <row r="747" spans="1:51" ht="15.75" customHeight="1">
      <c r="A747" s="87"/>
      <c r="B747" s="90"/>
      <c r="C747" s="90"/>
      <c r="D747" s="90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9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60"/>
      <c r="AE747" s="60"/>
      <c r="AF747" s="60"/>
      <c r="AG747" s="60"/>
      <c r="AH747" s="60"/>
      <c r="AI747" s="60"/>
      <c r="AJ747" s="99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100"/>
      <c r="AY747" s="60"/>
    </row>
    <row r="748" spans="1:51" ht="15.75" customHeight="1">
      <c r="A748" s="87"/>
      <c r="B748" s="90"/>
      <c r="C748" s="90"/>
      <c r="D748" s="90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9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60"/>
      <c r="AE748" s="60"/>
      <c r="AF748" s="60"/>
      <c r="AG748" s="60"/>
      <c r="AH748" s="60"/>
      <c r="AI748" s="60"/>
      <c r="AJ748" s="99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100"/>
      <c r="AY748" s="60"/>
    </row>
    <row r="749" spans="1:51" ht="15.75" customHeight="1">
      <c r="A749" s="87"/>
      <c r="B749" s="90"/>
      <c r="C749" s="90"/>
      <c r="D749" s="90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9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60"/>
      <c r="AE749" s="60"/>
      <c r="AF749" s="60"/>
      <c r="AG749" s="60"/>
      <c r="AH749" s="60"/>
      <c r="AI749" s="60"/>
      <c r="AJ749" s="99"/>
      <c r="AK749" s="60"/>
      <c r="AL749" s="60"/>
      <c r="AM749" s="60"/>
      <c r="AN749" s="60"/>
      <c r="AO749" s="60"/>
      <c r="AP749" s="60"/>
      <c r="AQ749" s="60"/>
      <c r="AR749" s="60"/>
      <c r="AS749" s="60"/>
      <c r="AT749" s="60"/>
      <c r="AU749" s="60"/>
      <c r="AV749" s="60"/>
      <c r="AW749" s="60"/>
      <c r="AX749" s="100"/>
      <c r="AY749" s="60"/>
    </row>
    <row r="750" spans="1:51" ht="15.75" customHeight="1">
      <c r="A750" s="87"/>
      <c r="B750" s="90"/>
      <c r="C750" s="90"/>
      <c r="D750" s="90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9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60"/>
      <c r="AE750" s="60"/>
      <c r="AF750" s="60"/>
      <c r="AG750" s="60"/>
      <c r="AH750" s="60"/>
      <c r="AI750" s="60"/>
      <c r="AJ750" s="99"/>
      <c r="AK750" s="60"/>
      <c r="AL750" s="60"/>
      <c r="AM750" s="60"/>
      <c r="AN750" s="60"/>
      <c r="AO750" s="60"/>
      <c r="AP750" s="60"/>
      <c r="AQ750" s="60"/>
      <c r="AR750" s="60"/>
      <c r="AS750" s="60"/>
      <c r="AT750" s="60"/>
      <c r="AU750" s="60"/>
      <c r="AV750" s="60"/>
      <c r="AW750" s="60"/>
      <c r="AX750" s="100"/>
      <c r="AY750" s="60"/>
    </row>
    <row r="751" spans="1:51" ht="15.75" customHeight="1">
      <c r="A751" s="87"/>
      <c r="B751" s="90"/>
      <c r="C751" s="90"/>
      <c r="D751" s="90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9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60"/>
      <c r="AE751" s="60"/>
      <c r="AF751" s="60"/>
      <c r="AG751" s="60"/>
      <c r="AH751" s="60"/>
      <c r="AI751" s="60"/>
      <c r="AJ751" s="99"/>
      <c r="AK751" s="60"/>
      <c r="AL751" s="60"/>
      <c r="AM751" s="60"/>
      <c r="AN751" s="60"/>
      <c r="AO751" s="60"/>
      <c r="AP751" s="60"/>
      <c r="AQ751" s="60"/>
      <c r="AR751" s="60"/>
      <c r="AS751" s="60"/>
      <c r="AT751" s="60"/>
      <c r="AU751" s="60"/>
      <c r="AV751" s="60"/>
      <c r="AW751" s="60"/>
      <c r="AX751" s="100"/>
      <c r="AY751" s="60"/>
    </row>
    <row r="752" spans="1:51" ht="15.75" customHeight="1">
      <c r="A752" s="87"/>
      <c r="B752" s="90"/>
      <c r="C752" s="90"/>
      <c r="D752" s="90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9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60"/>
      <c r="AE752" s="60"/>
      <c r="AF752" s="60"/>
      <c r="AG752" s="60"/>
      <c r="AH752" s="60"/>
      <c r="AI752" s="60"/>
      <c r="AJ752" s="99"/>
      <c r="AK752" s="60"/>
      <c r="AL752" s="60"/>
      <c r="AM752" s="60"/>
      <c r="AN752" s="60"/>
      <c r="AO752" s="60"/>
      <c r="AP752" s="60"/>
      <c r="AQ752" s="60"/>
      <c r="AR752" s="60"/>
      <c r="AS752" s="60"/>
      <c r="AT752" s="60"/>
      <c r="AU752" s="60"/>
      <c r="AV752" s="60"/>
      <c r="AW752" s="60"/>
      <c r="AX752" s="100"/>
      <c r="AY752" s="60"/>
    </row>
    <row r="753" spans="1:51" ht="15.75" customHeight="1">
      <c r="A753" s="87"/>
      <c r="B753" s="90"/>
      <c r="C753" s="90"/>
      <c r="D753" s="90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9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60"/>
      <c r="AE753" s="60"/>
      <c r="AF753" s="60"/>
      <c r="AG753" s="60"/>
      <c r="AH753" s="60"/>
      <c r="AI753" s="60"/>
      <c r="AJ753" s="99"/>
      <c r="AK753" s="60"/>
      <c r="AL753" s="60"/>
      <c r="AM753" s="60"/>
      <c r="AN753" s="60"/>
      <c r="AO753" s="60"/>
      <c r="AP753" s="60"/>
      <c r="AQ753" s="60"/>
      <c r="AR753" s="60"/>
      <c r="AS753" s="60"/>
      <c r="AT753" s="60"/>
      <c r="AU753" s="60"/>
      <c r="AV753" s="60"/>
      <c r="AW753" s="60"/>
      <c r="AX753" s="100"/>
      <c r="AY753" s="60"/>
    </row>
    <row r="754" spans="1:51" ht="15.75" customHeight="1">
      <c r="A754" s="87"/>
      <c r="B754" s="90"/>
      <c r="C754" s="90"/>
      <c r="D754" s="90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9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60"/>
      <c r="AE754" s="60"/>
      <c r="AF754" s="60"/>
      <c r="AG754" s="60"/>
      <c r="AH754" s="60"/>
      <c r="AI754" s="60"/>
      <c r="AJ754" s="99"/>
      <c r="AK754" s="60"/>
      <c r="AL754" s="60"/>
      <c r="AM754" s="60"/>
      <c r="AN754" s="60"/>
      <c r="AO754" s="60"/>
      <c r="AP754" s="60"/>
      <c r="AQ754" s="60"/>
      <c r="AR754" s="60"/>
      <c r="AS754" s="60"/>
      <c r="AT754" s="60"/>
      <c r="AU754" s="60"/>
      <c r="AV754" s="60"/>
      <c r="AW754" s="60"/>
      <c r="AX754" s="100"/>
      <c r="AY754" s="60"/>
    </row>
    <row r="755" spans="1:51" ht="15.75" customHeight="1">
      <c r="A755" s="87"/>
      <c r="B755" s="90"/>
      <c r="C755" s="90"/>
      <c r="D755" s="90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9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60"/>
      <c r="AE755" s="60"/>
      <c r="AF755" s="60"/>
      <c r="AG755" s="60"/>
      <c r="AH755" s="60"/>
      <c r="AI755" s="60"/>
      <c r="AJ755" s="99"/>
      <c r="AK755" s="60"/>
      <c r="AL755" s="60"/>
      <c r="AM755" s="60"/>
      <c r="AN755" s="60"/>
      <c r="AO755" s="60"/>
      <c r="AP755" s="60"/>
      <c r="AQ755" s="60"/>
      <c r="AR755" s="60"/>
      <c r="AS755" s="60"/>
      <c r="AT755" s="60"/>
      <c r="AU755" s="60"/>
      <c r="AV755" s="60"/>
      <c r="AW755" s="60"/>
      <c r="AX755" s="100"/>
      <c r="AY755" s="60"/>
    </row>
    <row r="756" spans="1:51" ht="15.75" customHeight="1">
      <c r="A756" s="87"/>
      <c r="B756" s="90"/>
      <c r="C756" s="90"/>
      <c r="D756" s="90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9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60"/>
      <c r="AE756" s="60"/>
      <c r="AF756" s="60"/>
      <c r="AG756" s="60"/>
      <c r="AH756" s="60"/>
      <c r="AI756" s="60"/>
      <c r="AJ756" s="99"/>
      <c r="AK756" s="60"/>
      <c r="AL756" s="60"/>
      <c r="AM756" s="60"/>
      <c r="AN756" s="60"/>
      <c r="AO756" s="60"/>
      <c r="AP756" s="60"/>
      <c r="AQ756" s="60"/>
      <c r="AR756" s="60"/>
      <c r="AS756" s="60"/>
      <c r="AT756" s="60"/>
      <c r="AU756" s="60"/>
      <c r="AV756" s="60"/>
      <c r="AW756" s="60"/>
      <c r="AX756" s="100"/>
      <c r="AY756" s="60"/>
    </row>
    <row r="757" spans="1:51" ht="15.75" customHeight="1">
      <c r="A757" s="87"/>
      <c r="B757" s="90"/>
      <c r="C757" s="90"/>
      <c r="D757" s="90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9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60"/>
      <c r="AE757" s="60"/>
      <c r="AF757" s="60"/>
      <c r="AG757" s="60"/>
      <c r="AH757" s="60"/>
      <c r="AI757" s="60"/>
      <c r="AJ757" s="99"/>
      <c r="AK757" s="60"/>
      <c r="AL757" s="60"/>
      <c r="AM757" s="60"/>
      <c r="AN757" s="60"/>
      <c r="AO757" s="60"/>
      <c r="AP757" s="60"/>
      <c r="AQ757" s="60"/>
      <c r="AR757" s="60"/>
      <c r="AS757" s="60"/>
      <c r="AT757" s="60"/>
      <c r="AU757" s="60"/>
      <c r="AV757" s="60"/>
      <c r="AW757" s="60"/>
      <c r="AX757" s="100"/>
      <c r="AY757" s="60"/>
    </row>
    <row r="758" spans="1:51" ht="15.75" customHeight="1">
      <c r="A758" s="87"/>
      <c r="B758" s="90"/>
      <c r="C758" s="90"/>
      <c r="D758" s="90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9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60"/>
      <c r="AE758" s="60"/>
      <c r="AF758" s="60"/>
      <c r="AG758" s="60"/>
      <c r="AH758" s="60"/>
      <c r="AI758" s="60"/>
      <c r="AJ758" s="99"/>
      <c r="AK758" s="60"/>
      <c r="AL758" s="60"/>
      <c r="AM758" s="60"/>
      <c r="AN758" s="60"/>
      <c r="AO758" s="60"/>
      <c r="AP758" s="60"/>
      <c r="AQ758" s="60"/>
      <c r="AR758" s="60"/>
      <c r="AS758" s="60"/>
      <c r="AT758" s="60"/>
      <c r="AU758" s="60"/>
      <c r="AV758" s="60"/>
      <c r="AW758" s="60"/>
      <c r="AX758" s="100"/>
      <c r="AY758" s="60"/>
    </row>
    <row r="759" spans="1:51" ht="15.75" customHeight="1">
      <c r="A759" s="87"/>
      <c r="B759" s="90"/>
      <c r="C759" s="90"/>
      <c r="D759" s="90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9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60"/>
      <c r="AE759" s="60"/>
      <c r="AF759" s="60"/>
      <c r="AG759" s="60"/>
      <c r="AH759" s="60"/>
      <c r="AI759" s="60"/>
      <c r="AJ759" s="99"/>
      <c r="AK759" s="60"/>
      <c r="AL759" s="60"/>
      <c r="AM759" s="60"/>
      <c r="AN759" s="60"/>
      <c r="AO759" s="60"/>
      <c r="AP759" s="60"/>
      <c r="AQ759" s="60"/>
      <c r="AR759" s="60"/>
      <c r="AS759" s="60"/>
      <c r="AT759" s="60"/>
      <c r="AU759" s="60"/>
      <c r="AV759" s="60"/>
      <c r="AW759" s="60"/>
      <c r="AX759" s="100"/>
      <c r="AY759" s="60"/>
    </row>
    <row r="760" spans="1:51" ht="15.75" customHeight="1">
      <c r="A760" s="87"/>
      <c r="B760" s="90"/>
      <c r="C760" s="90"/>
      <c r="D760" s="90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9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60"/>
      <c r="AE760" s="60"/>
      <c r="AF760" s="60"/>
      <c r="AG760" s="60"/>
      <c r="AH760" s="60"/>
      <c r="AI760" s="60"/>
      <c r="AJ760" s="99"/>
      <c r="AK760" s="60"/>
      <c r="AL760" s="60"/>
      <c r="AM760" s="60"/>
      <c r="AN760" s="60"/>
      <c r="AO760" s="60"/>
      <c r="AP760" s="60"/>
      <c r="AQ760" s="60"/>
      <c r="AR760" s="60"/>
      <c r="AS760" s="60"/>
      <c r="AT760" s="60"/>
      <c r="AU760" s="60"/>
      <c r="AV760" s="60"/>
      <c r="AW760" s="60"/>
      <c r="AX760" s="100"/>
      <c r="AY760" s="60"/>
    </row>
    <row r="761" spans="1:51" ht="15.75" customHeight="1">
      <c r="A761" s="87"/>
      <c r="B761" s="90"/>
      <c r="C761" s="90"/>
      <c r="D761" s="90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9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60"/>
      <c r="AE761" s="60"/>
      <c r="AF761" s="60"/>
      <c r="AG761" s="60"/>
      <c r="AH761" s="60"/>
      <c r="AI761" s="60"/>
      <c r="AJ761" s="99"/>
      <c r="AK761" s="60"/>
      <c r="AL761" s="60"/>
      <c r="AM761" s="60"/>
      <c r="AN761" s="60"/>
      <c r="AO761" s="60"/>
      <c r="AP761" s="60"/>
      <c r="AQ761" s="60"/>
      <c r="AR761" s="60"/>
      <c r="AS761" s="60"/>
      <c r="AT761" s="60"/>
      <c r="AU761" s="60"/>
      <c r="AV761" s="60"/>
      <c r="AW761" s="60"/>
      <c r="AX761" s="100"/>
      <c r="AY761" s="60"/>
    </row>
    <row r="762" spans="1:51" ht="15.75" customHeight="1">
      <c r="A762" s="87"/>
      <c r="B762" s="90"/>
      <c r="C762" s="90"/>
      <c r="D762" s="90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9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60"/>
      <c r="AE762" s="60"/>
      <c r="AF762" s="60"/>
      <c r="AG762" s="60"/>
      <c r="AH762" s="60"/>
      <c r="AI762" s="60"/>
      <c r="AJ762" s="99"/>
      <c r="AK762" s="60"/>
      <c r="AL762" s="60"/>
      <c r="AM762" s="60"/>
      <c r="AN762" s="60"/>
      <c r="AO762" s="60"/>
      <c r="AP762" s="60"/>
      <c r="AQ762" s="60"/>
      <c r="AR762" s="60"/>
      <c r="AS762" s="60"/>
      <c r="AT762" s="60"/>
      <c r="AU762" s="60"/>
      <c r="AV762" s="60"/>
      <c r="AW762" s="60"/>
      <c r="AX762" s="100"/>
      <c r="AY762" s="60"/>
    </row>
    <row r="763" spans="1:51" ht="15.75" customHeight="1">
      <c r="A763" s="87"/>
      <c r="B763" s="90"/>
      <c r="C763" s="90"/>
      <c r="D763" s="90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9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60"/>
      <c r="AE763" s="60"/>
      <c r="AF763" s="60"/>
      <c r="AG763" s="60"/>
      <c r="AH763" s="60"/>
      <c r="AI763" s="60"/>
      <c r="AJ763" s="99"/>
      <c r="AK763" s="60"/>
      <c r="AL763" s="60"/>
      <c r="AM763" s="60"/>
      <c r="AN763" s="60"/>
      <c r="AO763" s="60"/>
      <c r="AP763" s="60"/>
      <c r="AQ763" s="60"/>
      <c r="AR763" s="60"/>
      <c r="AS763" s="60"/>
      <c r="AT763" s="60"/>
      <c r="AU763" s="60"/>
      <c r="AV763" s="60"/>
      <c r="AW763" s="60"/>
      <c r="AX763" s="100"/>
      <c r="AY763" s="60"/>
    </row>
    <row r="764" spans="1:51" ht="15.75" customHeight="1">
      <c r="A764" s="87"/>
      <c r="B764" s="90"/>
      <c r="C764" s="90"/>
      <c r="D764" s="90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9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60"/>
      <c r="AE764" s="60"/>
      <c r="AF764" s="60"/>
      <c r="AG764" s="60"/>
      <c r="AH764" s="60"/>
      <c r="AI764" s="60"/>
      <c r="AJ764" s="99"/>
      <c r="AK764" s="60"/>
      <c r="AL764" s="60"/>
      <c r="AM764" s="60"/>
      <c r="AN764" s="60"/>
      <c r="AO764" s="60"/>
      <c r="AP764" s="60"/>
      <c r="AQ764" s="60"/>
      <c r="AR764" s="60"/>
      <c r="AS764" s="60"/>
      <c r="AT764" s="60"/>
      <c r="AU764" s="60"/>
      <c r="AV764" s="60"/>
      <c r="AW764" s="60"/>
      <c r="AX764" s="100"/>
      <c r="AY764" s="60"/>
    </row>
    <row r="765" spans="1:51" ht="15.75" customHeight="1">
      <c r="A765" s="87"/>
      <c r="B765" s="90"/>
      <c r="C765" s="90"/>
      <c r="D765" s="90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9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60"/>
      <c r="AE765" s="60"/>
      <c r="AF765" s="60"/>
      <c r="AG765" s="60"/>
      <c r="AH765" s="60"/>
      <c r="AI765" s="60"/>
      <c r="AJ765" s="99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100"/>
      <c r="AY765" s="60"/>
    </row>
    <row r="766" spans="1:51" ht="15.75" customHeight="1">
      <c r="A766" s="87"/>
      <c r="B766" s="90"/>
      <c r="C766" s="90"/>
      <c r="D766" s="90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9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60"/>
      <c r="AE766" s="60"/>
      <c r="AF766" s="60"/>
      <c r="AG766" s="60"/>
      <c r="AH766" s="60"/>
      <c r="AI766" s="60"/>
      <c r="AJ766" s="99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100"/>
      <c r="AY766" s="60"/>
    </row>
    <row r="767" spans="1:51" ht="15.75" customHeight="1">
      <c r="A767" s="87"/>
      <c r="B767" s="90"/>
      <c r="C767" s="90"/>
      <c r="D767" s="90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9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60"/>
      <c r="AE767" s="60"/>
      <c r="AF767" s="60"/>
      <c r="AG767" s="60"/>
      <c r="AH767" s="60"/>
      <c r="AI767" s="60"/>
      <c r="AJ767" s="99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100"/>
      <c r="AY767" s="60"/>
    </row>
    <row r="768" spans="1:51" ht="15.75" customHeight="1">
      <c r="A768" s="87"/>
      <c r="B768" s="90"/>
      <c r="C768" s="90"/>
      <c r="D768" s="90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9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60"/>
      <c r="AE768" s="60"/>
      <c r="AF768" s="60"/>
      <c r="AG768" s="60"/>
      <c r="AH768" s="60"/>
      <c r="AI768" s="60"/>
      <c r="AJ768" s="99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100"/>
      <c r="AY768" s="60"/>
    </row>
    <row r="769" spans="1:51" ht="15.75" customHeight="1">
      <c r="A769" s="87"/>
      <c r="B769" s="90"/>
      <c r="C769" s="90"/>
      <c r="D769" s="90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9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60"/>
      <c r="AE769" s="60"/>
      <c r="AF769" s="60"/>
      <c r="AG769" s="60"/>
      <c r="AH769" s="60"/>
      <c r="AI769" s="60"/>
      <c r="AJ769" s="99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100"/>
      <c r="AY769" s="60"/>
    </row>
    <row r="770" spans="1:51" ht="15.75" customHeight="1">
      <c r="A770" s="87"/>
      <c r="B770" s="90"/>
      <c r="C770" s="90"/>
      <c r="D770" s="90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9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60"/>
      <c r="AE770" s="60"/>
      <c r="AF770" s="60"/>
      <c r="AG770" s="60"/>
      <c r="AH770" s="60"/>
      <c r="AI770" s="60"/>
      <c r="AJ770" s="99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100"/>
      <c r="AY770" s="60"/>
    </row>
    <row r="771" spans="1:51" ht="15.75" customHeight="1">
      <c r="A771" s="87"/>
      <c r="B771" s="90"/>
      <c r="C771" s="90"/>
      <c r="D771" s="90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9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60"/>
      <c r="AE771" s="60"/>
      <c r="AF771" s="60"/>
      <c r="AG771" s="60"/>
      <c r="AH771" s="60"/>
      <c r="AI771" s="60"/>
      <c r="AJ771" s="99"/>
      <c r="AK771" s="60"/>
      <c r="AL771" s="60"/>
      <c r="AM771" s="60"/>
      <c r="AN771" s="60"/>
      <c r="AO771" s="60"/>
      <c r="AP771" s="60"/>
      <c r="AQ771" s="60"/>
      <c r="AR771" s="60"/>
      <c r="AS771" s="60"/>
      <c r="AT771" s="60"/>
      <c r="AU771" s="60"/>
      <c r="AV771" s="60"/>
      <c r="AW771" s="60"/>
      <c r="AX771" s="100"/>
      <c r="AY771" s="60"/>
    </row>
    <row r="772" spans="1:51" ht="15.75" customHeight="1">
      <c r="A772" s="87"/>
      <c r="B772" s="90"/>
      <c r="C772" s="90"/>
      <c r="D772" s="90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9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60"/>
      <c r="AE772" s="60"/>
      <c r="AF772" s="60"/>
      <c r="AG772" s="60"/>
      <c r="AH772" s="60"/>
      <c r="AI772" s="60"/>
      <c r="AJ772" s="99"/>
      <c r="AK772" s="60"/>
      <c r="AL772" s="60"/>
      <c r="AM772" s="60"/>
      <c r="AN772" s="60"/>
      <c r="AO772" s="60"/>
      <c r="AP772" s="60"/>
      <c r="AQ772" s="60"/>
      <c r="AR772" s="60"/>
      <c r="AS772" s="60"/>
      <c r="AT772" s="60"/>
      <c r="AU772" s="60"/>
      <c r="AV772" s="60"/>
      <c r="AW772" s="60"/>
      <c r="AX772" s="100"/>
      <c r="AY772" s="60"/>
    </row>
    <row r="773" spans="1:51" ht="15.75" customHeight="1">
      <c r="A773" s="87"/>
      <c r="B773" s="90"/>
      <c r="C773" s="90"/>
      <c r="D773" s="90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9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60"/>
      <c r="AE773" s="60"/>
      <c r="AF773" s="60"/>
      <c r="AG773" s="60"/>
      <c r="AH773" s="60"/>
      <c r="AI773" s="60"/>
      <c r="AJ773" s="99"/>
      <c r="AK773" s="60"/>
      <c r="AL773" s="60"/>
      <c r="AM773" s="60"/>
      <c r="AN773" s="60"/>
      <c r="AO773" s="60"/>
      <c r="AP773" s="60"/>
      <c r="AQ773" s="60"/>
      <c r="AR773" s="60"/>
      <c r="AS773" s="60"/>
      <c r="AT773" s="60"/>
      <c r="AU773" s="60"/>
      <c r="AV773" s="60"/>
      <c r="AW773" s="60"/>
      <c r="AX773" s="100"/>
      <c r="AY773" s="60"/>
    </row>
    <row r="774" spans="1:51" ht="15.75" customHeight="1">
      <c r="A774" s="87"/>
      <c r="B774" s="90"/>
      <c r="C774" s="90"/>
      <c r="D774" s="90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9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60"/>
      <c r="AE774" s="60"/>
      <c r="AF774" s="60"/>
      <c r="AG774" s="60"/>
      <c r="AH774" s="60"/>
      <c r="AI774" s="60"/>
      <c r="AJ774" s="99"/>
      <c r="AK774" s="60"/>
      <c r="AL774" s="60"/>
      <c r="AM774" s="60"/>
      <c r="AN774" s="60"/>
      <c r="AO774" s="60"/>
      <c r="AP774" s="60"/>
      <c r="AQ774" s="60"/>
      <c r="AR774" s="60"/>
      <c r="AS774" s="60"/>
      <c r="AT774" s="60"/>
      <c r="AU774" s="60"/>
      <c r="AV774" s="60"/>
      <c r="AW774" s="60"/>
      <c r="AX774" s="100"/>
      <c r="AY774" s="60"/>
    </row>
    <row r="775" spans="1:51" ht="15.75" customHeight="1">
      <c r="A775" s="87"/>
      <c r="B775" s="90"/>
      <c r="C775" s="90"/>
      <c r="D775" s="90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9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60"/>
      <c r="AE775" s="60"/>
      <c r="AF775" s="60"/>
      <c r="AG775" s="60"/>
      <c r="AH775" s="60"/>
      <c r="AI775" s="60"/>
      <c r="AJ775" s="99"/>
      <c r="AK775" s="60"/>
      <c r="AL775" s="60"/>
      <c r="AM775" s="60"/>
      <c r="AN775" s="60"/>
      <c r="AO775" s="60"/>
      <c r="AP775" s="60"/>
      <c r="AQ775" s="60"/>
      <c r="AR775" s="60"/>
      <c r="AS775" s="60"/>
      <c r="AT775" s="60"/>
      <c r="AU775" s="60"/>
      <c r="AV775" s="60"/>
      <c r="AW775" s="60"/>
      <c r="AX775" s="100"/>
      <c r="AY775" s="60"/>
    </row>
    <row r="776" spans="1:51" ht="15.75" customHeight="1">
      <c r="A776" s="87"/>
      <c r="B776" s="90"/>
      <c r="C776" s="90"/>
      <c r="D776" s="90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9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60"/>
      <c r="AE776" s="60"/>
      <c r="AF776" s="60"/>
      <c r="AG776" s="60"/>
      <c r="AH776" s="60"/>
      <c r="AI776" s="60"/>
      <c r="AJ776" s="99"/>
      <c r="AK776" s="60"/>
      <c r="AL776" s="60"/>
      <c r="AM776" s="60"/>
      <c r="AN776" s="60"/>
      <c r="AO776" s="60"/>
      <c r="AP776" s="60"/>
      <c r="AQ776" s="60"/>
      <c r="AR776" s="60"/>
      <c r="AS776" s="60"/>
      <c r="AT776" s="60"/>
      <c r="AU776" s="60"/>
      <c r="AV776" s="60"/>
      <c r="AW776" s="60"/>
      <c r="AX776" s="100"/>
      <c r="AY776" s="60"/>
    </row>
    <row r="777" spans="1:51" ht="15.75" customHeight="1">
      <c r="A777" s="87"/>
      <c r="B777" s="90"/>
      <c r="C777" s="90"/>
      <c r="D777" s="90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9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60"/>
      <c r="AE777" s="60"/>
      <c r="AF777" s="60"/>
      <c r="AG777" s="60"/>
      <c r="AH777" s="60"/>
      <c r="AI777" s="60"/>
      <c r="AJ777" s="99"/>
      <c r="AK777" s="60"/>
      <c r="AL777" s="60"/>
      <c r="AM777" s="60"/>
      <c r="AN777" s="60"/>
      <c r="AO777" s="60"/>
      <c r="AP777" s="60"/>
      <c r="AQ777" s="60"/>
      <c r="AR777" s="60"/>
      <c r="AS777" s="60"/>
      <c r="AT777" s="60"/>
      <c r="AU777" s="60"/>
      <c r="AV777" s="60"/>
      <c r="AW777" s="60"/>
      <c r="AX777" s="100"/>
      <c r="AY777" s="60"/>
    </row>
    <row r="778" spans="1:51" ht="15.75" customHeight="1">
      <c r="A778" s="87"/>
      <c r="B778" s="90"/>
      <c r="C778" s="90"/>
      <c r="D778" s="90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9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60"/>
      <c r="AE778" s="60"/>
      <c r="AF778" s="60"/>
      <c r="AG778" s="60"/>
      <c r="AH778" s="60"/>
      <c r="AI778" s="60"/>
      <c r="AJ778" s="99"/>
      <c r="AK778" s="60"/>
      <c r="AL778" s="60"/>
      <c r="AM778" s="60"/>
      <c r="AN778" s="60"/>
      <c r="AO778" s="60"/>
      <c r="AP778" s="60"/>
      <c r="AQ778" s="60"/>
      <c r="AR778" s="60"/>
      <c r="AS778" s="60"/>
      <c r="AT778" s="60"/>
      <c r="AU778" s="60"/>
      <c r="AV778" s="60"/>
      <c r="AW778" s="60"/>
      <c r="AX778" s="100"/>
      <c r="AY778" s="60"/>
    </row>
    <row r="779" spans="1:51" ht="15.75" customHeight="1">
      <c r="A779" s="87"/>
      <c r="B779" s="90"/>
      <c r="C779" s="90"/>
      <c r="D779" s="90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9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60"/>
      <c r="AE779" s="60"/>
      <c r="AF779" s="60"/>
      <c r="AG779" s="60"/>
      <c r="AH779" s="60"/>
      <c r="AI779" s="60"/>
      <c r="AJ779" s="99"/>
      <c r="AK779" s="60"/>
      <c r="AL779" s="60"/>
      <c r="AM779" s="60"/>
      <c r="AN779" s="60"/>
      <c r="AO779" s="60"/>
      <c r="AP779" s="60"/>
      <c r="AQ779" s="60"/>
      <c r="AR779" s="60"/>
      <c r="AS779" s="60"/>
      <c r="AT779" s="60"/>
      <c r="AU779" s="60"/>
      <c r="AV779" s="60"/>
      <c r="AW779" s="60"/>
      <c r="AX779" s="100"/>
      <c r="AY779" s="60"/>
    </row>
    <row r="780" spans="1:51" ht="15.75" customHeight="1">
      <c r="A780" s="87"/>
      <c r="B780" s="90"/>
      <c r="C780" s="90"/>
      <c r="D780" s="90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9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60"/>
      <c r="AE780" s="60"/>
      <c r="AF780" s="60"/>
      <c r="AG780" s="60"/>
      <c r="AH780" s="60"/>
      <c r="AI780" s="60"/>
      <c r="AJ780" s="99"/>
      <c r="AK780" s="60"/>
      <c r="AL780" s="60"/>
      <c r="AM780" s="60"/>
      <c r="AN780" s="60"/>
      <c r="AO780" s="60"/>
      <c r="AP780" s="60"/>
      <c r="AQ780" s="60"/>
      <c r="AR780" s="60"/>
      <c r="AS780" s="60"/>
      <c r="AT780" s="60"/>
      <c r="AU780" s="60"/>
      <c r="AV780" s="60"/>
      <c r="AW780" s="60"/>
      <c r="AX780" s="100"/>
      <c r="AY780" s="60"/>
    </row>
    <row r="781" spans="1:51" ht="15.75" customHeight="1">
      <c r="A781" s="87"/>
      <c r="B781" s="90"/>
      <c r="C781" s="90"/>
      <c r="D781" s="90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9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60"/>
      <c r="AE781" s="60"/>
      <c r="AF781" s="60"/>
      <c r="AG781" s="60"/>
      <c r="AH781" s="60"/>
      <c r="AI781" s="60"/>
      <c r="AJ781" s="99"/>
      <c r="AK781" s="60"/>
      <c r="AL781" s="60"/>
      <c r="AM781" s="60"/>
      <c r="AN781" s="60"/>
      <c r="AO781" s="60"/>
      <c r="AP781" s="60"/>
      <c r="AQ781" s="60"/>
      <c r="AR781" s="60"/>
      <c r="AS781" s="60"/>
      <c r="AT781" s="60"/>
      <c r="AU781" s="60"/>
      <c r="AV781" s="60"/>
      <c r="AW781" s="60"/>
      <c r="AX781" s="100"/>
      <c r="AY781" s="60"/>
    </row>
    <row r="782" spans="1:51" ht="15.75" customHeight="1">
      <c r="A782" s="87"/>
      <c r="B782" s="90"/>
      <c r="C782" s="90"/>
      <c r="D782" s="90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9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60"/>
      <c r="AE782" s="60"/>
      <c r="AF782" s="60"/>
      <c r="AG782" s="60"/>
      <c r="AH782" s="60"/>
      <c r="AI782" s="60"/>
      <c r="AJ782" s="99"/>
      <c r="AK782" s="60"/>
      <c r="AL782" s="60"/>
      <c r="AM782" s="60"/>
      <c r="AN782" s="60"/>
      <c r="AO782" s="60"/>
      <c r="AP782" s="60"/>
      <c r="AQ782" s="60"/>
      <c r="AR782" s="60"/>
      <c r="AS782" s="60"/>
      <c r="AT782" s="60"/>
      <c r="AU782" s="60"/>
      <c r="AV782" s="60"/>
      <c r="AW782" s="60"/>
      <c r="AX782" s="100"/>
      <c r="AY782" s="60"/>
    </row>
    <row r="783" spans="1:51" ht="15.75" customHeight="1">
      <c r="A783" s="87"/>
      <c r="B783" s="90"/>
      <c r="C783" s="90"/>
      <c r="D783" s="90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9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60"/>
      <c r="AE783" s="60"/>
      <c r="AF783" s="60"/>
      <c r="AG783" s="60"/>
      <c r="AH783" s="60"/>
      <c r="AI783" s="60"/>
      <c r="AJ783" s="99"/>
      <c r="AK783" s="60"/>
      <c r="AL783" s="60"/>
      <c r="AM783" s="60"/>
      <c r="AN783" s="60"/>
      <c r="AO783" s="60"/>
      <c r="AP783" s="60"/>
      <c r="AQ783" s="60"/>
      <c r="AR783" s="60"/>
      <c r="AS783" s="60"/>
      <c r="AT783" s="60"/>
      <c r="AU783" s="60"/>
      <c r="AV783" s="60"/>
      <c r="AW783" s="60"/>
      <c r="AX783" s="100"/>
      <c r="AY783" s="60"/>
    </row>
    <row r="784" spans="1:51" ht="15.75" customHeight="1">
      <c r="A784" s="87"/>
      <c r="B784" s="90"/>
      <c r="C784" s="90"/>
      <c r="D784" s="90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9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60"/>
      <c r="AE784" s="60"/>
      <c r="AF784" s="60"/>
      <c r="AG784" s="60"/>
      <c r="AH784" s="60"/>
      <c r="AI784" s="60"/>
      <c r="AJ784" s="99"/>
      <c r="AK784" s="60"/>
      <c r="AL784" s="60"/>
      <c r="AM784" s="60"/>
      <c r="AN784" s="60"/>
      <c r="AO784" s="60"/>
      <c r="AP784" s="60"/>
      <c r="AQ784" s="60"/>
      <c r="AR784" s="60"/>
      <c r="AS784" s="60"/>
      <c r="AT784" s="60"/>
      <c r="AU784" s="60"/>
      <c r="AV784" s="60"/>
      <c r="AW784" s="60"/>
      <c r="AX784" s="100"/>
      <c r="AY784" s="60"/>
    </row>
    <row r="785" spans="1:51" ht="15.75" customHeight="1">
      <c r="A785" s="87"/>
      <c r="B785" s="90"/>
      <c r="C785" s="90"/>
      <c r="D785" s="90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9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60"/>
      <c r="AE785" s="60"/>
      <c r="AF785" s="60"/>
      <c r="AG785" s="60"/>
      <c r="AH785" s="60"/>
      <c r="AI785" s="60"/>
      <c r="AJ785" s="99"/>
      <c r="AK785" s="60"/>
      <c r="AL785" s="60"/>
      <c r="AM785" s="60"/>
      <c r="AN785" s="60"/>
      <c r="AO785" s="60"/>
      <c r="AP785" s="60"/>
      <c r="AQ785" s="60"/>
      <c r="AR785" s="60"/>
      <c r="AS785" s="60"/>
      <c r="AT785" s="60"/>
      <c r="AU785" s="60"/>
      <c r="AV785" s="60"/>
      <c r="AW785" s="60"/>
      <c r="AX785" s="100"/>
      <c r="AY785" s="60"/>
    </row>
    <row r="786" spans="1:51" ht="15.75" customHeight="1">
      <c r="A786" s="87"/>
      <c r="B786" s="90"/>
      <c r="C786" s="90"/>
      <c r="D786" s="90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9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60"/>
      <c r="AE786" s="60"/>
      <c r="AF786" s="60"/>
      <c r="AG786" s="60"/>
      <c r="AH786" s="60"/>
      <c r="AI786" s="60"/>
      <c r="AJ786" s="99"/>
      <c r="AK786" s="60"/>
      <c r="AL786" s="60"/>
      <c r="AM786" s="60"/>
      <c r="AN786" s="60"/>
      <c r="AO786" s="60"/>
      <c r="AP786" s="60"/>
      <c r="AQ786" s="60"/>
      <c r="AR786" s="60"/>
      <c r="AS786" s="60"/>
      <c r="AT786" s="60"/>
      <c r="AU786" s="60"/>
      <c r="AV786" s="60"/>
      <c r="AW786" s="60"/>
      <c r="AX786" s="100"/>
      <c r="AY786" s="60"/>
    </row>
    <row r="787" spans="1:51" ht="15.75" customHeight="1">
      <c r="A787" s="87"/>
      <c r="B787" s="90"/>
      <c r="C787" s="90"/>
      <c r="D787" s="90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9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60"/>
      <c r="AE787" s="60"/>
      <c r="AF787" s="60"/>
      <c r="AG787" s="60"/>
      <c r="AH787" s="60"/>
      <c r="AI787" s="60"/>
      <c r="AJ787" s="99"/>
      <c r="AK787" s="60"/>
      <c r="AL787" s="60"/>
      <c r="AM787" s="60"/>
      <c r="AN787" s="60"/>
      <c r="AO787" s="60"/>
      <c r="AP787" s="60"/>
      <c r="AQ787" s="60"/>
      <c r="AR787" s="60"/>
      <c r="AS787" s="60"/>
      <c r="AT787" s="60"/>
      <c r="AU787" s="60"/>
      <c r="AV787" s="60"/>
      <c r="AW787" s="60"/>
      <c r="AX787" s="100"/>
      <c r="AY787" s="60"/>
    </row>
    <row r="788" spans="1:51" ht="15.75" customHeight="1">
      <c r="A788" s="87"/>
      <c r="B788" s="90"/>
      <c r="C788" s="90"/>
      <c r="D788" s="90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9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60"/>
      <c r="AE788" s="60"/>
      <c r="AF788" s="60"/>
      <c r="AG788" s="60"/>
      <c r="AH788" s="60"/>
      <c r="AI788" s="60"/>
      <c r="AJ788" s="99"/>
      <c r="AK788" s="60"/>
      <c r="AL788" s="60"/>
      <c r="AM788" s="60"/>
      <c r="AN788" s="60"/>
      <c r="AO788" s="60"/>
      <c r="AP788" s="60"/>
      <c r="AQ788" s="60"/>
      <c r="AR788" s="60"/>
      <c r="AS788" s="60"/>
      <c r="AT788" s="60"/>
      <c r="AU788" s="60"/>
      <c r="AV788" s="60"/>
      <c r="AW788" s="60"/>
      <c r="AX788" s="100"/>
      <c r="AY788" s="60"/>
    </row>
    <row r="789" spans="1:51" ht="15.75" customHeight="1">
      <c r="A789" s="87"/>
      <c r="B789" s="90"/>
      <c r="C789" s="90"/>
      <c r="D789" s="90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9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60"/>
      <c r="AE789" s="60"/>
      <c r="AF789" s="60"/>
      <c r="AG789" s="60"/>
      <c r="AH789" s="60"/>
      <c r="AI789" s="60"/>
      <c r="AJ789" s="99"/>
      <c r="AK789" s="60"/>
      <c r="AL789" s="60"/>
      <c r="AM789" s="60"/>
      <c r="AN789" s="60"/>
      <c r="AO789" s="60"/>
      <c r="AP789" s="60"/>
      <c r="AQ789" s="60"/>
      <c r="AR789" s="60"/>
      <c r="AS789" s="60"/>
      <c r="AT789" s="60"/>
      <c r="AU789" s="60"/>
      <c r="AV789" s="60"/>
      <c r="AW789" s="60"/>
      <c r="AX789" s="100"/>
      <c r="AY789" s="60"/>
    </row>
    <row r="790" spans="1:51" ht="15.75" customHeight="1">
      <c r="A790" s="87"/>
      <c r="B790" s="90"/>
      <c r="C790" s="90"/>
      <c r="D790" s="90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9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60"/>
      <c r="AE790" s="60"/>
      <c r="AF790" s="60"/>
      <c r="AG790" s="60"/>
      <c r="AH790" s="60"/>
      <c r="AI790" s="60"/>
      <c r="AJ790" s="99"/>
      <c r="AK790" s="60"/>
      <c r="AL790" s="60"/>
      <c r="AM790" s="60"/>
      <c r="AN790" s="60"/>
      <c r="AO790" s="60"/>
      <c r="AP790" s="60"/>
      <c r="AQ790" s="60"/>
      <c r="AR790" s="60"/>
      <c r="AS790" s="60"/>
      <c r="AT790" s="60"/>
      <c r="AU790" s="60"/>
      <c r="AV790" s="60"/>
      <c r="AW790" s="60"/>
      <c r="AX790" s="100"/>
      <c r="AY790" s="60"/>
    </row>
    <row r="791" spans="1:51" ht="15.75" customHeight="1">
      <c r="A791" s="87"/>
      <c r="B791" s="90"/>
      <c r="C791" s="90"/>
      <c r="D791" s="90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9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60"/>
      <c r="AE791" s="60"/>
      <c r="AF791" s="60"/>
      <c r="AG791" s="60"/>
      <c r="AH791" s="60"/>
      <c r="AI791" s="60"/>
      <c r="AJ791" s="99"/>
      <c r="AK791" s="60"/>
      <c r="AL791" s="60"/>
      <c r="AM791" s="60"/>
      <c r="AN791" s="60"/>
      <c r="AO791" s="60"/>
      <c r="AP791" s="60"/>
      <c r="AQ791" s="60"/>
      <c r="AR791" s="60"/>
      <c r="AS791" s="60"/>
      <c r="AT791" s="60"/>
      <c r="AU791" s="60"/>
      <c r="AV791" s="60"/>
      <c r="AW791" s="60"/>
      <c r="AX791" s="100"/>
      <c r="AY791" s="60"/>
    </row>
    <row r="792" spans="1:51" ht="15.75" customHeight="1">
      <c r="A792" s="87"/>
      <c r="B792" s="90"/>
      <c r="C792" s="90"/>
      <c r="D792" s="90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9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60"/>
      <c r="AE792" s="60"/>
      <c r="AF792" s="60"/>
      <c r="AG792" s="60"/>
      <c r="AH792" s="60"/>
      <c r="AI792" s="60"/>
      <c r="AJ792" s="99"/>
      <c r="AK792" s="60"/>
      <c r="AL792" s="60"/>
      <c r="AM792" s="60"/>
      <c r="AN792" s="60"/>
      <c r="AO792" s="60"/>
      <c r="AP792" s="60"/>
      <c r="AQ792" s="60"/>
      <c r="AR792" s="60"/>
      <c r="AS792" s="60"/>
      <c r="AT792" s="60"/>
      <c r="AU792" s="60"/>
      <c r="AV792" s="60"/>
      <c r="AW792" s="60"/>
      <c r="AX792" s="100"/>
      <c r="AY792" s="60"/>
    </row>
    <row r="793" spans="1:51" ht="15.75" customHeight="1">
      <c r="A793" s="87"/>
      <c r="B793" s="90"/>
      <c r="C793" s="90"/>
      <c r="D793" s="90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9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60"/>
      <c r="AE793" s="60"/>
      <c r="AF793" s="60"/>
      <c r="AG793" s="60"/>
      <c r="AH793" s="60"/>
      <c r="AI793" s="60"/>
      <c r="AJ793" s="99"/>
      <c r="AK793" s="60"/>
      <c r="AL793" s="60"/>
      <c r="AM793" s="60"/>
      <c r="AN793" s="60"/>
      <c r="AO793" s="60"/>
      <c r="AP793" s="60"/>
      <c r="AQ793" s="60"/>
      <c r="AR793" s="60"/>
      <c r="AS793" s="60"/>
      <c r="AT793" s="60"/>
      <c r="AU793" s="60"/>
      <c r="AV793" s="60"/>
      <c r="AW793" s="60"/>
      <c r="AX793" s="100"/>
      <c r="AY793" s="60"/>
    </row>
    <row r="794" spans="1:51" ht="15.75" customHeight="1">
      <c r="A794" s="87"/>
      <c r="B794" s="90"/>
      <c r="C794" s="90"/>
      <c r="D794" s="90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9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60"/>
      <c r="AE794" s="60"/>
      <c r="AF794" s="60"/>
      <c r="AG794" s="60"/>
      <c r="AH794" s="60"/>
      <c r="AI794" s="60"/>
      <c r="AJ794" s="99"/>
      <c r="AK794" s="60"/>
      <c r="AL794" s="60"/>
      <c r="AM794" s="60"/>
      <c r="AN794" s="60"/>
      <c r="AO794" s="60"/>
      <c r="AP794" s="60"/>
      <c r="AQ794" s="60"/>
      <c r="AR794" s="60"/>
      <c r="AS794" s="60"/>
      <c r="AT794" s="60"/>
      <c r="AU794" s="60"/>
      <c r="AV794" s="60"/>
      <c r="AW794" s="60"/>
      <c r="AX794" s="100"/>
      <c r="AY794" s="60"/>
    </row>
    <row r="795" spans="1:51" ht="15.75" customHeight="1">
      <c r="A795" s="87"/>
      <c r="B795" s="90"/>
      <c r="C795" s="90"/>
      <c r="D795" s="90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9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60"/>
      <c r="AE795" s="60"/>
      <c r="AF795" s="60"/>
      <c r="AG795" s="60"/>
      <c r="AH795" s="60"/>
      <c r="AI795" s="60"/>
      <c r="AJ795" s="99"/>
      <c r="AK795" s="60"/>
      <c r="AL795" s="60"/>
      <c r="AM795" s="60"/>
      <c r="AN795" s="60"/>
      <c r="AO795" s="60"/>
      <c r="AP795" s="60"/>
      <c r="AQ795" s="60"/>
      <c r="AR795" s="60"/>
      <c r="AS795" s="60"/>
      <c r="AT795" s="60"/>
      <c r="AU795" s="60"/>
      <c r="AV795" s="60"/>
      <c r="AW795" s="60"/>
      <c r="AX795" s="100"/>
      <c r="AY795" s="60"/>
    </row>
    <row r="796" spans="1:51" ht="15.75" customHeight="1">
      <c r="A796" s="87"/>
      <c r="B796" s="90"/>
      <c r="C796" s="90"/>
      <c r="D796" s="90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9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60"/>
      <c r="AE796" s="60"/>
      <c r="AF796" s="60"/>
      <c r="AG796" s="60"/>
      <c r="AH796" s="60"/>
      <c r="AI796" s="60"/>
      <c r="AJ796" s="99"/>
      <c r="AK796" s="60"/>
      <c r="AL796" s="60"/>
      <c r="AM796" s="60"/>
      <c r="AN796" s="60"/>
      <c r="AO796" s="60"/>
      <c r="AP796" s="60"/>
      <c r="AQ796" s="60"/>
      <c r="AR796" s="60"/>
      <c r="AS796" s="60"/>
      <c r="AT796" s="60"/>
      <c r="AU796" s="60"/>
      <c r="AV796" s="60"/>
      <c r="AW796" s="60"/>
      <c r="AX796" s="100"/>
      <c r="AY796" s="60"/>
    </row>
    <row r="797" spans="1:51" ht="15.75" customHeight="1">
      <c r="A797" s="87"/>
      <c r="B797" s="90"/>
      <c r="C797" s="90"/>
      <c r="D797" s="90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9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60"/>
      <c r="AE797" s="60"/>
      <c r="AF797" s="60"/>
      <c r="AG797" s="60"/>
      <c r="AH797" s="60"/>
      <c r="AI797" s="60"/>
      <c r="AJ797" s="99"/>
      <c r="AK797" s="60"/>
      <c r="AL797" s="60"/>
      <c r="AM797" s="60"/>
      <c r="AN797" s="60"/>
      <c r="AO797" s="60"/>
      <c r="AP797" s="60"/>
      <c r="AQ797" s="60"/>
      <c r="AR797" s="60"/>
      <c r="AS797" s="60"/>
      <c r="AT797" s="60"/>
      <c r="AU797" s="60"/>
      <c r="AV797" s="60"/>
      <c r="AW797" s="60"/>
      <c r="AX797" s="100"/>
      <c r="AY797" s="60"/>
    </row>
    <row r="798" spans="1:51" ht="15.75" customHeight="1">
      <c r="A798" s="87"/>
      <c r="B798" s="90"/>
      <c r="C798" s="90"/>
      <c r="D798" s="90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9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60"/>
      <c r="AE798" s="60"/>
      <c r="AF798" s="60"/>
      <c r="AG798" s="60"/>
      <c r="AH798" s="60"/>
      <c r="AI798" s="60"/>
      <c r="AJ798" s="99"/>
      <c r="AK798" s="60"/>
      <c r="AL798" s="60"/>
      <c r="AM798" s="60"/>
      <c r="AN798" s="60"/>
      <c r="AO798" s="60"/>
      <c r="AP798" s="60"/>
      <c r="AQ798" s="60"/>
      <c r="AR798" s="60"/>
      <c r="AS798" s="60"/>
      <c r="AT798" s="60"/>
      <c r="AU798" s="60"/>
      <c r="AV798" s="60"/>
      <c r="AW798" s="60"/>
      <c r="AX798" s="100"/>
      <c r="AY798" s="60"/>
    </row>
    <row r="799" spans="1:51" ht="15.75" customHeight="1">
      <c r="A799" s="87"/>
      <c r="B799" s="90"/>
      <c r="C799" s="90"/>
      <c r="D799" s="90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9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60"/>
      <c r="AE799" s="60"/>
      <c r="AF799" s="60"/>
      <c r="AG799" s="60"/>
      <c r="AH799" s="60"/>
      <c r="AI799" s="60"/>
      <c r="AJ799" s="99"/>
      <c r="AK799" s="60"/>
      <c r="AL799" s="60"/>
      <c r="AM799" s="60"/>
      <c r="AN799" s="60"/>
      <c r="AO799" s="60"/>
      <c r="AP799" s="60"/>
      <c r="AQ799" s="60"/>
      <c r="AR799" s="60"/>
      <c r="AS799" s="60"/>
      <c r="AT799" s="60"/>
      <c r="AU799" s="60"/>
      <c r="AV799" s="60"/>
      <c r="AW799" s="60"/>
      <c r="AX799" s="100"/>
      <c r="AY799" s="60"/>
    </row>
    <row r="800" spans="1:51" ht="15.75" customHeight="1">
      <c r="A800" s="87"/>
      <c r="B800" s="90"/>
      <c r="C800" s="90"/>
      <c r="D800" s="90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9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60"/>
      <c r="AE800" s="60"/>
      <c r="AF800" s="60"/>
      <c r="AG800" s="60"/>
      <c r="AH800" s="60"/>
      <c r="AI800" s="60"/>
      <c r="AJ800" s="99"/>
      <c r="AK800" s="60"/>
      <c r="AL800" s="60"/>
      <c r="AM800" s="60"/>
      <c r="AN800" s="60"/>
      <c r="AO800" s="60"/>
      <c r="AP800" s="60"/>
      <c r="AQ800" s="60"/>
      <c r="AR800" s="60"/>
      <c r="AS800" s="60"/>
      <c r="AT800" s="60"/>
      <c r="AU800" s="60"/>
      <c r="AV800" s="60"/>
      <c r="AW800" s="60"/>
      <c r="AX800" s="100"/>
      <c r="AY800" s="60"/>
    </row>
    <row r="801" spans="1:51" ht="15.75" customHeight="1">
      <c r="A801" s="87"/>
      <c r="B801" s="90"/>
      <c r="C801" s="90"/>
      <c r="D801" s="90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9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60"/>
      <c r="AE801" s="60"/>
      <c r="AF801" s="60"/>
      <c r="AG801" s="60"/>
      <c r="AH801" s="60"/>
      <c r="AI801" s="60"/>
      <c r="AJ801" s="99"/>
      <c r="AK801" s="60"/>
      <c r="AL801" s="60"/>
      <c r="AM801" s="60"/>
      <c r="AN801" s="60"/>
      <c r="AO801" s="60"/>
      <c r="AP801" s="60"/>
      <c r="AQ801" s="60"/>
      <c r="AR801" s="60"/>
      <c r="AS801" s="60"/>
      <c r="AT801" s="60"/>
      <c r="AU801" s="60"/>
      <c r="AV801" s="60"/>
      <c r="AW801" s="60"/>
      <c r="AX801" s="100"/>
      <c r="AY801" s="60"/>
    </row>
    <row r="802" spans="1:51" ht="15.75" customHeight="1">
      <c r="A802" s="87"/>
      <c r="B802" s="90"/>
      <c r="C802" s="90"/>
      <c r="D802" s="90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9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60"/>
      <c r="AE802" s="60"/>
      <c r="AF802" s="60"/>
      <c r="AG802" s="60"/>
      <c r="AH802" s="60"/>
      <c r="AI802" s="60"/>
      <c r="AJ802" s="99"/>
      <c r="AK802" s="60"/>
      <c r="AL802" s="60"/>
      <c r="AM802" s="60"/>
      <c r="AN802" s="60"/>
      <c r="AO802" s="60"/>
      <c r="AP802" s="60"/>
      <c r="AQ802" s="60"/>
      <c r="AR802" s="60"/>
      <c r="AS802" s="60"/>
      <c r="AT802" s="60"/>
      <c r="AU802" s="60"/>
      <c r="AV802" s="60"/>
      <c r="AW802" s="60"/>
      <c r="AX802" s="100"/>
      <c r="AY802" s="60"/>
    </row>
    <row r="803" spans="1:51" ht="15.75" customHeight="1">
      <c r="A803" s="87"/>
      <c r="B803" s="90"/>
      <c r="C803" s="90"/>
      <c r="D803" s="90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9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60"/>
      <c r="AE803" s="60"/>
      <c r="AF803" s="60"/>
      <c r="AG803" s="60"/>
      <c r="AH803" s="60"/>
      <c r="AI803" s="60"/>
      <c r="AJ803" s="99"/>
      <c r="AK803" s="60"/>
      <c r="AL803" s="60"/>
      <c r="AM803" s="60"/>
      <c r="AN803" s="60"/>
      <c r="AO803" s="60"/>
      <c r="AP803" s="60"/>
      <c r="AQ803" s="60"/>
      <c r="AR803" s="60"/>
      <c r="AS803" s="60"/>
      <c r="AT803" s="60"/>
      <c r="AU803" s="60"/>
      <c r="AV803" s="60"/>
      <c r="AW803" s="60"/>
      <c r="AX803" s="100"/>
      <c r="AY803" s="60"/>
    </row>
    <row r="804" spans="1:51" ht="15.75" customHeight="1">
      <c r="A804" s="87"/>
      <c r="B804" s="90"/>
      <c r="C804" s="90"/>
      <c r="D804" s="90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9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60"/>
      <c r="AE804" s="60"/>
      <c r="AF804" s="60"/>
      <c r="AG804" s="60"/>
      <c r="AH804" s="60"/>
      <c r="AI804" s="60"/>
      <c r="AJ804" s="99"/>
      <c r="AK804" s="60"/>
      <c r="AL804" s="60"/>
      <c r="AM804" s="60"/>
      <c r="AN804" s="60"/>
      <c r="AO804" s="60"/>
      <c r="AP804" s="60"/>
      <c r="AQ804" s="60"/>
      <c r="AR804" s="60"/>
      <c r="AS804" s="60"/>
      <c r="AT804" s="60"/>
      <c r="AU804" s="60"/>
      <c r="AV804" s="60"/>
      <c r="AW804" s="60"/>
      <c r="AX804" s="100"/>
      <c r="AY804" s="60"/>
    </row>
    <row r="805" spans="1:51" ht="15.75" customHeight="1">
      <c r="A805" s="87"/>
      <c r="B805" s="90"/>
      <c r="C805" s="90"/>
      <c r="D805" s="90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9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60"/>
      <c r="AE805" s="60"/>
      <c r="AF805" s="60"/>
      <c r="AG805" s="60"/>
      <c r="AH805" s="60"/>
      <c r="AI805" s="60"/>
      <c r="AJ805" s="99"/>
      <c r="AK805" s="60"/>
      <c r="AL805" s="60"/>
      <c r="AM805" s="60"/>
      <c r="AN805" s="60"/>
      <c r="AO805" s="60"/>
      <c r="AP805" s="60"/>
      <c r="AQ805" s="60"/>
      <c r="AR805" s="60"/>
      <c r="AS805" s="60"/>
      <c r="AT805" s="60"/>
      <c r="AU805" s="60"/>
      <c r="AV805" s="60"/>
      <c r="AW805" s="60"/>
      <c r="AX805" s="100"/>
      <c r="AY805" s="60"/>
    </row>
    <row r="806" spans="1:51" ht="15.75" customHeight="1">
      <c r="A806" s="87"/>
      <c r="B806" s="90"/>
      <c r="C806" s="90"/>
      <c r="D806" s="90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9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60"/>
      <c r="AE806" s="60"/>
      <c r="AF806" s="60"/>
      <c r="AG806" s="60"/>
      <c r="AH806" s="60"/>
      <c r="AI806" s="60"/>
      <c r="AJ806" s="99"/>
      <c r="AK806" s="60"/>
      <c r="AL806" s="60"/>
      <c r="AM806" s="60"/>
      <c r="AN806" s="60"/>
      <c r="AO806" s="60"/>
      <c r="AP806" s="60"/>
      <c r="AQ806" s="60"/>
      <c r="AR806" s="60"/>
      <c r="AS806" s="60"/>
      <c r="AT806" s="60"/>
      <c r="AU806" s="60"/>
      <c r="AV806" s="60"/>
      <c r="AW806" s="60"/>
      <c r="AX806" s="100"/>
      <c r="AY806" s="60"/>
    </row>
    <row r="807" spans="1:51" ht="15.75" customHeight="1">
      <c r="A807" s="87"/>
      <c r="B807" s="90"/>
      <c r="C807" s="90"/>
      <c r="D807" s="90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9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60"/>
      <c r="AE807" s="60"/>
      <c r="AF807" s="60"/>
      <c r="AG807" s="60"/>
      <c r="AH807" s="60"/>
      <c r="AI807" s="60"/>
      <c r="AJ807" s="99"/>
      <c r="AK807" s="60"/>
      <c r="AL807" s="60"/>
      <c r="AM807" s="60"/>
      <c r="AN807" s="60"/>
      <c r="AO807" s="60"/>
      <c r="AP807" s="60"/>
      <c r="AQ807" s="60"/>
      <c r="AR807" s="60"/>
      <c r="AS807" s="60"/>
      <c r="AT807" s="60"/>
      <c r="AU807" s="60"/>
      <c r="AV807" s="60"/>
      <c r="AW807" s="60"/>
      <c r="AX807" s="100"/>
      <c r="AY807" s="60"/>
    </row>
    <row r="808" spans="1:51" ht="15.75" customHeight="1">
      <c r="A808" s="87"/>
      <c r="B808" s="90"/>
      <c r="C808" s="90"/>
      <c r="D808" s="90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9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60"/>
      <c r="AE808" s="60"/>
      <c r="AF808" s="60"/>
      <c r="AG808" s="60"/>
      <c r="AH808" s="60"/>
      <c r="AI808" s="60"/>
      <c r="AJ808" s="99"/>
      <c r="AK808" s="60"/>
      <c r="AL808" s="60"/>
      <c r="AM808" s="60"/>
      <c r="AN808" s="60"/>
      <c r="AO808" s="60"/>
      <c r="AP808" s="60"/>
      <c r="AQ808" s="60"/>
      <c r="AR808" s="60"/>
      <c r="AS808" s="60"/>
      <c r="AT808" s="60"/>
      <c r="AU808" s="60"/>
      <c r="AV808" s="60"/>
      <c r="AW808" s="60"/>
      <c r="AX808" s="100"/>
      <c r="AY808" s="60"/>
    </row>
    <row r="809" spans="1:51" ht="15.75" customHeight="1">
      <c r="A809" s="87"/>
      <c r="B809" s="90"/>
      <c r="C809" s="90"/>
      <c r="D809" s="90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9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60"/>
      <c r="AE809" s="60"/>
      <c r="AF809" s="60"/>
      <c r="AG809" s="60"/>
      <c r="AH809" s="60"/>
      <c r="AI809" s="60"/>
      <c r="AJ809" s="99"/>
      <c r="AK809" s="60"/>
      <c r="AL809" s="60"/>
      <c r="AM809" s="60"/>
      <c r="AN809" s="60"/>
      <c r="AO809" s="60"/>
      <c r="AP809" s="60"/>
      <c r="AQ809" s="60"/>
      <c r="AR809" s="60"/>
      <c r="AS809" s="60"/>
      <c r="AT809" s="60"/>
      <c r="AU809" s="60"/>
      <c r="AV809" s="60"/>
      <c r="AW809" s="60"/>
      <c r="AX809" s="100"/>
      <c r="AY809" s="60"/>
    </row>
    <row r="810" spans="1:51" ht="15.75" customHeight="1">
      <c r="A810" s="87"/>
      <c r="B810" s="90"/>
      <c r="C810" s="90"/>
      <c r="D810" s="90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9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60"/>
      <c r="AE810" s="60"/>
      <c r="AF810" s="60"/>
      <c r="AG810" s="60"/>
      <c r="AH810" s="60"/>
      <c r="AI810" s="60"/>
      <c r="AJ810" s="99"/>
      <c r="AK810" s="60"/>
      <c r="AL810" s="60"/>
      <c r="AM810" s="60"/>
      <c r="AN810" s="60"/>
      <c r="AO810" s="60"/>
      <c r="AP810" s="60"/>
      <c r="AQ810" s="60"/>
      <c r="AR810" s="60"/>
      <c r="AS810" s="60"/>
      <c r="AT810" s="60"/>
      <c r="AU810" s="60"/>
      <c r="AV810" s="60"/>
      <c r="AW810" s="60"/>
      <c r="AX810" s="100"/>
      <c r="AY810" s="60"/>
    </row>
    <row r="811" spans="1:51" ht="15.75" customHeight="1">
      <c r="A811" s="87"/>
      <c r="B811" s="90"/>
      <c r="C811" s="90"/>
      <c r="D811" s="90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9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60"/>
      <c r="AE811" s="60"/>
      <c r="AF811" s="60"/>
      <c r="AG811" s="60"/>
      <c r="AH811" s="60"/>
      <c r="AI811" s="60"/>
      <c r="AJ811" s="99"/>
      <c r="AK811" s="60"/>
      <c r="AL811" s="60"/>
      <c r="AM811" s="60"/>
      <c r="AN811" s="60"/>
      <c r="AO811" s="60"/>
      <c r="AP811" s="60"/>
      <c r="AQ811" s="60"/>
      <c r="AR811" s="60"/>
      <c r="AS811" s="60"/>
      <c r="AT811" s="60"/>
      <c r="AU811" s="60"/>
      <c r="AV811" s="60"/>
      <c r="AW811" s="60"/>
      <c r="AX811" s="100"/>
      <c r="AY811" s="60"/>
    </row>
    <row r="812" spans="1:51" ht="15.75" customHeight="1">
      <c r="A812" s="87"/>
      <c r="B812" s="90"/>
      <c r="C812" s="90"/>
      <c r="D812" s="90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9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60"/>
      <c r="AE812" s="60"/>
      <c r="AF812" s="60"/>
      <c r="AG812" s="60"/>
      <c r="AH812" s="60"/>
      <c r="AI812" s="60"/>
      <c r="AJ812" s="99"/>
      <c r="AK812" s="60"/>
      <c r="AL812" s="60"/>
      <c r="AM812" s="60"/>
      <c r="AN812" s="60"/>
      <c r="AO812" s="60"/>
      <c r="AP812" s="60"/>
      <c r="AQ812" s="60"/>
      <c r="AR812" s="60"/>
      <c r="AS812" s="60"/>
      <c r="AT812" s="60"/>
      <c r="AU812" s="60"/>
      <c r="AV812" s="60"/>
      <c r="AW812" s="60"/>
      <c r="AX812" s="100"/>
      <c r="AY812" s="60"/>
    </row>
    <row r="813" spans="1:51" ht="15.75" customHeight="1">
      <c r="A813" s="87"/>
      <c r="B813" s="90"/>
      <c r="C813" s="90"/>
      <c r="D813" s="90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9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60"/>
      <c r="AE813" s="60"/>
      <c r="AF813" s="60"/>
      <c r="AG813" s="60"/>
      <c r="AH813" s="60"/>
      <c r="AI813" s="60"/>
      <c r="AJ813" s="99"/>
      <c r="AK813" s="60"/>
      <c r="AL813" s="60"/>
      <c r="AM813" s="60"/>
      <c r="AN813" s="60"/>
      <c r="AO813" s="60"/>
      <c r="AP813" s="60"/>
      <c r="AQ813" s="60"/>
      <c r="AR813" s="60"/>
      <c r="AS813" s="60"/>
      <c r="AT813" s="60"/>
      <c r="AU813" s="60"/>
      <c r="AV813" s="60"/>
      <c r="AW813" s="60"/>
      <c r="AX813" s="100"/>
      <c r="AY813" s="60"/>
    </row>
    <row r="814" spans="1:51" ht="15.75" customHeight="1">
      <c r="A814" s="87"/>
      <c r="B814" s="90"/>
      <c r="C814" s="90"/>
      <c r="D814" s="90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9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60"/>
      <c r="AE814" s="60"/>
      <c r="AF814" s="60"/>
      <c r="AG814" s="60"/>
      <c r="AH814" s="60"/>
      <c r="AI814" s="60"/>
      <c r="AJ814" s="99"/>
      <c r="AK814" s="60"/>
      <c r="AL814" s="60"/>
      <c r="AM814" s="60"/>
      <c r="AN814" s="60"/>
      <c r="AO814" s="60"/>
      <c r="AP814" s="60"/>
      <c r="AQ814" s="60"/>
      <c r="AR814" s="60"/>
      <c r="AS814" s="60"/>
      <c r="AT814" s="60"/>
      <c r="AU814" s="60"/>
      <c r="AV814" s="60"/>
      <c r="AW814" s="60"/>
      <c r="AX814" s="100"/>
      <c r="AY814" s="60"/>
    </row>
    <row r="815" spans="1:51" ht="15.75" customHeight="1">
      <c r="A815" s="87"/>
      <c r="B815" s="90"/>
      <c r="C815" s="90"/>
      <c r="D815" s="90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9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60"/>
      <c r="AE815" s="60"/>
      <c r="AF815" s="60"/>
      <c r="AG815" s="60"/>
      <c r="AH815" s="60"/>
      <c r="AI815" s="60"/>
      <c r="AJ815" s="99"/>
      <c r="AK815" s="60"/>
      <c r="AL815" s="60"/>
      <c r="AM815" s="60"/>
      <c r="AN815" s="60"/>
      <c r="AO815" s="60"/>
      <c r="AP815" s="60"/>
      <c r="AQ815" s="60"/>
      <c r="AR815" s="60"/>
      <c r="AS815" s="60"/>
      <c r="AT815" s="60"/>
      <c r="AU815" s="60"/>
      <c r="AV815" s="60"/>
      <c r="AW815" s="60"/>
      <c r="AX815" s="100"/>
      <c r="AY815" s="60"/>
    </row>
    <row r="816" spans="1:51" ht="15.75" customHeight="1">
      <c r="A816" s="87"/>
      <c r="B816" s="90"/>
      <c r="C816" s="90"/>
      <c r="D816" s="90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9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60"/>
      <c r="AE816" s="60"/>
      <c r="AF816" s="60"/>
      <c r="AG816" s="60"/>
      <c r="AH816" s="60"/>
      <c r="AI816" s="60"/>
      <c r="AJ816" s="99"/>
      <c r="AK816" s="60"/>
      <c r="AL816" s="60"/>
      <c r="AM816" s="60"/>
      <c r="AN816" s="60"/>
      <c r="AO816" s="60"/>
      <c r="AP816" s="60"/>
      <c r="AQ816" s="60"/>
      <c r="AR816" s="60"/>
      <c r="AS816" s="60"/>
      <c r="AT816" s="60"/>
      <c r="AU816" s="60"/>
      <c r="AV816" s="60"/>
      <c r="AW816" s="60"/>
      <c r="AX816" s="100"/>
      <c r="AY816" s="60"/>
    </row>
    <row r="817" spans="1:51" ht="15.75" customHeight="1">
      <c r="A817" s="87"/>
      <c r="B817" s="90"/>
      <c r="C817" s="90"/>
      <c r="D817" s="90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9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60"/>
      <c r="AE817" s="60"/>
      <c r="AF817" s="60"/>
      <c r="AG817" s="60"/>
      <c r="AH817" s="60"/>
      <c r="AI817" s="60"/>
      <c r="AJ817" s="99"/>
      <c r="AK817" s="60"/>
      <c r="AL817" s="60"/>
      <c r="AM817" s="60"/>
      <c r="AN817" s="60"/>
      <c r="AO817" s="60"/>
      <c r="AP817" s="60"/>
      <c r="AQ817" s="60"/>
      <c r="AR817" s="60"/>
      <c r="AS817" s="60"/>
      <c r="AT817" s="60"/>
      <c r="AU817" s="60"/>
      <c r="AV817" s="60"/>
      <c r="AW817" s="60"/>
      <c r="AX817" s="100"/>
      <c r="AY817" s="60"/>
    </row>
    <row r="818" spans="1:51" ht="15.75" customHeight="1">
      <c r="A818" s="87"/>
      <c r="B818" s="90"/>
      <c r="C818" s="90"/>
      <c r="D818" s="90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9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60"/>
      <c r="AE818" s="60"/>
      <c r="AF818" s="60"/>
      <c r="AG818" s="60"/>
      <c r="AH818" s="60"/>
      <c r="AI818" s="60"/>
      <c r="AJ818" s="99"/>
      <c r="AK818" s="60"/>
      <c r="AL818" s="60"/>
      <c r="AM818" s="60"/>
      <c r="AN818" s="60"/>
      <c r="AO818" s="60"/>
      <c r="AP818" s="60"/>
      <c r="AQ818" s="60"/>
      <c r="AR818" s="60"/>
      <c r="AS818" s="60"/>
      <c r="AT818" s="60"/>
      <c r="AU818" s="60"/>
      <c r="AV818" s="60"/>
      <c r="AW818" s="60"/>
      <c r="AX818" s="100"/>
      <c r="AY818" s="60"/>
    </row>
    <row r="819" spans="1:51" ht="15.75" customHeight="1">
      <c r="A819" s="87"/>
      <c r="B819" s="90"/>
      <c r="C819" s="90"/>
      <c r="D819" s="90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9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60"/>
      <c r="AE819" s="60"/>
      <c r="AF819" s="60"/>
      <c r="AG819" s="60"/>
      <c r="AH819" s="60"/>
      <c r="AI819" s="60"/>
      <c r="AJ819" s="99"/>
      <c r="AK819" s="60"/>
      <c r="AL819" s="60"/>
      <c r="AM819" s="60"/>
      <c r="AN819" s="60"/>
      <c r="AO819" s="60"/>
      <c r="AP819" s="60"/>
      <c r="AQ819" s="60"/>
      <c r="AR819" s="60"/>
      <c r="AS819" s="60"/>
      <c r="AT819" s="60"/>
      <c r="AU819" s="60"/>
      <c r="AV819" s="60"/>
      <c r="AW819" s="60"/>
      <c r="AX819" s="100"/>
      <c r="AY819" s="60"/>
    </row>
    <row r="820" spans="1:51" ht="15.75" customHeight="1">
      <c r="A820" s="87"/>
      <c r="B820" s="90"/>
      <c r="C820" s="90"/>
      <c r="D820" s="90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9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60"/>
      <c r="AE820" s="60"/>
      <c r="AF820" s="60"/>
      <c r="AG820" s="60"/>
      <c r="AH820" s="60"/>
      <c r="AI820" s="60"/>
      <c r="AJ820" s="99"/>
      <c r="AK820" s="60"/>
      <c r="AL820" s="60"/>
      <c r="AM820" s="60"/>
      <c r="AN820" s="60"/>
      <c r="AO820" s="60"/>
      <c r="AP820" s="60"/>
      <c r="AQ820" s="60"/>
      <c r="AR820" s="60"/>
      <c r="AS820" s="60"/>
      <c r="AT820" s="60"/>
      <c r="AU820" s="60"/>
      <c r="AV820" s="60"/>
      <c r="AW820" s="60"/>
      <c r="AX820" s="100"/>
      <c r="AY820" s="60"/>
    </row>
    <row r="821" spans="1:51" ht="15.75" customHeight="1">
      <c r="A821" s="87"/>
      <c r="B821" s="90"/>
      <c r="C821" s="90"/>
      <c r="D821" s="90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9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60"/>
      <c r="AE821" s="60"/>
      <c r="AF821" s="60"/>
      <c r="AG821" s="60"/>
      <c r="AH821" s="60"/>
      <c r="AI821" s="60"/>
      <c r="AJ821" s="99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100"/>
      <c r="AY821" s="60"/>
    </row>
    <row r="822" spans="1:51" ht="15.75" customHeight="1">
      <c r="A822" s="87"/>
      <c r="B822" s="90"/>
      <c r="C822" s="90"/>
      <c r="D822" s="90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9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60"/>
      <c r="AE822" s="60"/>
      <c r="AF822" s="60"/>
      <c r="AG822" s="60"/>
      <c r="AH822" s="60"/>
      <c r="AI822" s="60"/>
      <c r="AJ822" s="99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100"/>
      <c r="AY822" s="60"/>
    </row>
    <row r="823" spans="1:51" ht="15.75" customHeight="1">
      <c r="A823" s="87"/>
      <c r="B823" s="90"/>
      <c r="C823" s="90"/>
      <c r="D823" s="90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9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60"/>
      <c r="AE823" s="60"/>
      <c r="AF823" s="60"/>
      <c r="AG823" s="60"/>
      <c r="AH823" s="60"/>
      <c r="AI823" s="60"/>
      <c r="AJ823" s="99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100"/>
      <c r="AY823" s="60"/>
    </row>
    <row r="824" spans="1:51" ht="15.75" customHeight="1">
      <c r="A824" s="87"/>
      <c r="B824" s="90"/>
      <c r="C824" s="90"/>
      <c r="D824" s="90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9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60"/>
      <c r="AE824" s="60"/>
      <c r="AF824" s="60"/>
      <c r="AG824" s="60"/>
      <c r="AH824" s="60"/>
      <c r="AI824" s="60"/>
      <c r="AJ824" s="99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100"/>
      <c r="AY824" s="60"/>
    </row>
    <row r="825" spans="1:51" ht="15.75" customHeight="1">
      <c r="A825" s="87"/>
      <c r="B825" s="90"/>
      <c r="C825" s="90"/>
      <c r="D825" s="90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9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60"/>
      <c r="AE825" s="60"/>
      <c r="AF825" s="60"/>
      <c r="AG825" s="60"/>
      <c r="AH825" s="60"/>
      <c r="AI825" s="60"/>
      <c r="AJ825" s="99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100"/>
      <c r="AY825" s="60"/>
    </row>
    <row r="826" spans="1:51" ht="15.75" customHeight="1">
      <c r="A826" s="87"/>
      <c r="B826" s="90"/>
      <c r="C826" s="90"/>
      <c r="D826" s="90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9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60"/>
      <c r="AE826" s="60"/>
      <c r="AF826" s="60"/>
      <c r="AG826" s="60"/>
      <c r="AH826" s="60"/>
      <c r="AI826" s="60"/>
      <c r="AJ826" s="99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100"/>
      <c r="AY826" s="60"/>
    </row>
    <row r="827" spans="1:51" ht="15.75" customHeight="1">
      <c r="A827" s="87"/>
      <c r="B827" s="90"/>
      <c r="C827" s="90"/>
      <c r="D827" s="90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9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60"/>
      <c r="AE827" s="60"/>
      <c r="AF827" s="60"/>
      <c r="AG827" s="60"/>
      <c r="AH827" s="60"/>
      <c r="AI827" s="60"/>
      <c r="AJ827" s="99"/>
      <c r="AK827" s="60"/>
      <c r="AL827" s="60"/>
      <c r="AM827" s="60"/>
      <c r="AN827" s="60"/>
      <c r="AO827" s="60"/>
      <c r="AP827" s="60"/>
      <c r="AQ827" s="60"/>
      <c r="AR827" s="60"/>
      <c r="AS827" s="60"/>
      <c r="AT827" s="60"/>
      <c r="AU827" s="60"/>
      <c r="AV827" s="60"/>
      <c r="AW827" s="60"/>
      <c r="AX827" s="100"/>
      <c r="AY827" s="60"/>
    </row>
    <row r="828" spans="1:51" ht="15.75" customHeight="1">
      <c r="A828" s="87"/>
      <c r="B828" s="90"/>
      <c r="C828" s="90"/>
      <c r="D828" s="90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9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60"/>
      <c r="AE828" s="60"/>
      <c r="AF828" s="60"/>
      <c r="AG828" s="60"/>
      <c r="AH828" s="60"/>
      <c r="AI828" s="60"/>
      <c r="AJ828" s="99"/>
      <c r="AK828" s="60"/>
      <c r="AL828" s="60"/>
      <c r="AM828" s="60"/>
      <c r="AN828" s="60"/>
      <c r="AO828" s="60"/>
      <c r="AP828" s="60"/>
      <c r="AQ828" s="60"/>
      <c r="AR828" s="60"/>
      <c r="AS828" s="60"/>
      <c r="AT828" s="60"/>
      <c r="AU828" s="60"/>
      <c r="AV828" s="60"/>
      <c r="AW828" s="60"/>
      <c r="AX828" s="100"/>
      <c r="AY828" s="60"/>
    </row>
    <row r="829" spans="1:51" ht="15.75" customHeight="1">
      <c r="A829" s="87"/>
      <c r="B829" s="90"/>
      <c r="C829" s="90"/>
      <c r="D829" s="90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9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60"/>
      <c r="AE829" s="60"/>
      <c r="AF829" s="60"/>
      <c r="AG829" s="60"/>
      <c r="AH829" s="60"/>
      <c r="AI829" s="60"/>
      <c r="AJ829" s="99"/>
      <c r="AK829" s="60"/>
      <c r="AL829" s="60"/>
      <c r="AM829" s="60"/>
      <c r="AN829" s="60"/>
      <c r="AO829" s="60"/>
      <c r="AP829" s="60"/>
      <c r="AQ829" s="60"/>
      <c r="AR829" s="60"/>
      <c r="AS829" s="60"/>
      <c r="AT829" s="60"/>
      <c r="AU829" s="60"/>
      <c r="AV829" s="60"/>
      <c r="AW829" s="60"/>
      <c r="AX829" s="100"/>
      <c r="AY829" s="60"/>
    </row>
    <row r="830" spans="1:51" ht="15.75" customHeight="1">
      <c r="A830" s="87"/>
      <c r="B830" s="90"/>
      <c r="C830" s="90"/>
      <c r="D830" s="90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9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60"/>
      <c r="AE830" s="60"/>
      <c r="AF830" s="60"/>
      <c r="AG830" s="60"/>
      <c r="AH830" s="60"/>
      <c r="AI830" s="60"/>
      <c r="AJ830" s="99"/>
      <c r="AK830" s="60"/>
      <c r="AL830" s="60"/>
      <c r="AM830" s="60"/>
      <c r="AN830" s="60"/>
      <c r="AO830" s="60"/>
      <c r="AP830" s="60"/>
      <c r="AQ830" s="60"/>
      <c r="AR830" s="60"/>
      <c r="AS830" s="60"/>
      <c r="AT830" s="60"/>
      <c r="AU830" s="60"/>
      <c r="AV830" s="60"/>
      <c r="AW830" s="60"/>
      <c r="AX830" s="100"/>
      <c r="AY830" s="60"/>
    </row>
    <row r="831" spans="1:51" ht="15.75" customHeight="1">
      <c r="A831" s="87"/>
      <c r="B831" s="90"/>
      <c r="C831" s="90"/>
      <c r="D831" s="90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9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60"/>
      <c r="AE831" s="60"/>
      <c r="AF831" s="60"/>
      <c r="AG831" s="60"/>
      <c r="AH831" s="60"/>
      <c r="AI831" s="60"/>
      <c r="AJ831" s="99"/>
      <c r="AK831" s="60"/>
      <c r="AL831" s="60"/>
      <c r="AM831" s="60"/>
      <c r="AN831" s="60"/>
      <c r="AO831" s="60"/>
      <c r="AP831" s="60"/>
      <c r="AQ831" s="60"/>
      <c r="AR831" s="60"/>
      <c r="AS831" s="60"/>
      <c r="AT831" s="60"/>
      <c r="AU831" s="60"/>
      <c r="AV831" s="60"/>
      <c r="AW831" s="60"/>
      <c r="AX831" s="100"/>
      <c r="AY831" s="60"/>
    </row>
    <row r="832" spans="1:51" ht="15.75" customHeight="1">
      <c r="A832" s="87"/>
      <c r="B832" s="90"/>
      <c r="C832" s="90"/>
      <c r="D832" s="90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9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60"/>
      <c r="AE832" s="60"/>
      <c r="AF832" s="60"/>
      <c r="AG832" s="60"/>
      <c r="AH832" s="60"/>
      <c r="AI832" s="60"/>
      <c r="AJ832" s="99"/>
      <c r="AK832" s="60"/>
      <c r="AL832" s="60"/>
      <c r="AM832" s="60"/>
      <c r="AN832" s="60"/>
      <c r="AO832" s="60"/>
      <c r="AP832" s="60"/>
      <c r="AQ832" s="60"/>
      <c r="AR832" s="60"/>
      <c r="AS832" s="60"/>
      <c r="AT832" s="60"/>
      <c r="AU832" s="60"/>
      <c r="AV832" s="60"/>
      <c r="AW832" s="60"/>
      <c r="AX832" s="100"/>
      <c r="AY832" s="60"/>
    </row>
    <row r="833" spans="1:51" ht="15.75" customHeight="1">
      <c r="A833" s="87"/>
      <c r="B833" s="90"/>
      <c r="C833" s="90"/>
      <c r="D833" s="90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9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60"/>
      <c r="AE833" s="60"/>
      <c r="AF833" s="60"/>
      <c r="AG833" s="60"/>
      <c r="AH833" s="60"/>
      <c r="AI833" s="60"/>
      <c r="AJ833" s="99"/>
      <c r="AK833" s="60"/>
      <c r="AL833" s="60"/>
      <c r="AM833" s="60"/>
      <c r="AN833" s="60"/>
      <c r="AO833" s="60"/>
      <c r="AP833" s="60"/>
      <c r="AQ833" s="60"/>
      <c r="AR833" s="60"/>
      <c r="AS833" s="60"/>
      <c r="AT833" s="60"/>
      <c r="AU833" s="60"/>
      <c r="AV833" s="60"/>
      <c r="AW833" s="60"/>
      <c r="AX833" s="100"/>
      <c r="AY833" s="60"/>
    </row>
    <row r="834" spans="1:51" ht="15.75" customHeight="1">
      <c r="A834" s="87"/>
      <c r="B834" s="90"/>
      <c r="C834" s="90"/>
      <c r="D834" s="90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9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60"/>
      <c r="AE834" s="60"/>
      <c r="AF834" s="60"/>
      <c r="AG834" s="60"/>
      <c r="AH834" s="60"/>
      <c r="AI834" s="60"/>
      <c r="AJ834" s="99"/>
      <c r="AK834" s="60"/>
      <c r="AL834" s="60"/>
      <c r="AM834" s="60"/>
      <c r="AN834" s="60"/>
      <c r="AO834" s="60"/>
      <c r="AP834" s="60"/>
      <c r="AQ834" s="60"/>
      <c r="AR834" s="60"/>
      <c r="AS834" s="60"/>
      <c r="AT834" s="60"/>
      <c r="AU834" s="60"/>
      <c r="AV834" s="60"/>
      <c r="AW834" s="60"/>
      <c r="AX834" s="100"/>
      <c r="AY834" s="60"/>
    </row>
    <row r="835" spans="1:51" ht="15.75" customHeight="1">
      <c r="A835" s="87"/>
      <c r="B835" s="90"/>
      <c r="C835" s="90"/>
      <c r="D835" s="90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9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60"/>
      <c r="AE835" s="60"/>
      <c r="AF835" s="60"/>
      <c r="AG835" s="60"/>
      <c r="AH835" s="60"/>
      <c r="AI835" s="60"/>
      <c r="AJ835" s="99"/>
      <c r="AK835" s="60"/>
      <c r="AL835" s="60"/>
      <c r="AM835" s="60"/>
      <c r="AN835" s="60"/>
      <c r="AO835" s="60"/>
      <c r="AP835" s="60"/>
      <c r="AQ835" s="60"/>
      <c r="AR835" s="60"/>
      <c r="AS835" s="60"/>
      <c r="AT835" s="60"/>
      <c r="AU835" s="60"/>
      <c r="AV835" s="60"/>
      <c r="AW835" s="60"/>
      <c r="AX835" s="100"/>
      <c r="AY835" s="60"/>
    </row>
    <row r="836" spans="1:51" ht="15.75" customHeight="1">
      <c r="A836" s="87"/>
      <c r="B836" s="90"/>
      <c r="C836" s="90"/>
      <c r="D836" s="90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9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60"/>
      <c r="AE836" s="60"/>
      <c r="AF836" s="60"/>
      <c r="AG836" s="60"/>
      <c r="AH836" s="60"/>
      <c r="AI836" s="60"/>
      <c r="AJ836" s="99"/>
      <c r="AK836" s="60"/>
      <c r="AL836" s="60"/>
      <c r="AM836" s="60"/>
      <c r="AN836" s="60"/>
      <c r="AO836" s="60"/>
      <c r="AP836" s="60"/>
      <c r="AQ836" s="60"/>
      <c r="AR836" s="60"/>
      <c r="AS836" s="60"/>
      <c r="AT836" s="60"/>
      <c r="AU836" s="60"/>
      <c r="AV836" s="60"/>
      <c r="AW836" s="60"/>
      <c r="AX836" s="100"/>
      <c r="AY836" s="60"/>
    </row>
    <row r="837" spans="1:51" ht="15.75" customHeight="1">
      <c r="A837" s="87"/>
      <c r="B837" s="90"/>
      <c r="C837" s="90"/>
      <c r="D837" s="90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9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60"/>
      <c r="AE837" s="60"/>
      <c r="AF837" s="60"/>
      <c r="AG837" s="60"/>
      <c r="AH837" s="60"/>
      <c r="AI837" s="60"/>
      <c r="AJ837" s="99"/>
      <c r="AK837" s="60"/>
      <c r="AL837" s="60"/>
      <c r="AM837" s="60"/>
      <c r="AN837" s="60"/>
      <c r="AO837" s="60"/>
      <c r="AP837" s="60"/>
      <c r="AQ837" s="60"/>
      <c r="AR837" s="60"/>
      <c r="AS837" s="60"/>
      <c r="AT837" s="60"/>
      <c r="AU837" s="60"/>
      <c r="AV837" s="60"/>
      <c r="AW837" s="60"/>
      <c r="AX837" s="100"/>
      <c r="AY837" s="60"/>
    </row>
    <row r="838" spans="1:51" ht="15.75" customHeight="1">
      <c r="A838" s="87"/>
      <c r="B838" s="90"/>
      <c r="C838" s="90"/>
      <c r="D838" s="90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9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60"/>
      <c r="AE838" s="60"/>
      <c r="AF838" s="60"/>
      <c r="AG838" s="60"/>
      <c r="AH838" s="60"/>
      <c r="AI838" s="60"/>
      <c r="AJ838" s="99"/>
      <c r="AK838" s="60"/>
      <c r="AL838" s="60"/>
      <c r="AM838" s="60"/>
      <c r="AN838" s="60"/>
      <c r="AO838" s="60"/>
      <c r="AP838" s="60"/>
      <c r="AQ838" s="60"/>
      <c r="AR838" s="60"/>
      <c r="AS838" s="60"/>
      <c r="AT838" s="60"/>
      <c r="AU838" s="60"/>
      <c r="AV838" s="60"/>
      <c r="AW838" s="60"/>
      <c r="AX838" s="100"/>
      <c r="AY838" s="60"/>
    </row>
    <row r="839" spans="1:51" ht="15.75" customHeight="1">
      <c r="A839" s="87"/>
      <c r="B839" s="90"/>
      <c r="C839" s="90"/>
      <c r="D839" s="90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9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60"/>
      <c r="AE839" s="60"/>
      <c r="AF839" s="60"/>
      <c r="AG839" s="60"/>
      <c r="AH839" s="60"/>
      <c r="AI839" s="60"/>
      <c r="AJ839" s="99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100"/>
      <c r="AY839" s="60"/>
    </row>
    <row r="840" spans="1:51" ht="15.75" customHeight="1">
      <c r="A840" s="87"/>
      <c r="B840" s="90"/>
      <c r="C840" s="90"/>
      <c r="D840" s="90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9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60"/>
      <c r="AE840" s="60"/>
      <c r="AF840" s="60"/>
      <c r="AG840" s="60"/>
      <c r="AH840" s="60"/>
      <c r="AI840" s="60"/>
      <c r="AJ840" s="99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100"/>
      <c r="AY840" s="60"/>
    </row>
    <row r="841" spans="1:51" ht="15.75" customHeight="1">
      <c r="A841" s="87"/>
      <c r="B841" s="90"/>
      <c r="C841" s="90"/>
      <c r="D841" s="90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9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60"/>
      <c r="AE841" s="60"/>
      <c r="AF841" s="60"/>
      <c r="AG841" s="60"/>
      <c r="AH841" s="60"/>
      <c r="AI841" s="60"/>
      <c r="AJ841" s="99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100"/>
      <c r="AY841" s="60"/>
    </row>
    <row r="842" spans="1:51" ht="15.75" customHeight="1">
      <c r="A842" s="87"/>
      <c r="B842" s="90"/>
      <c r="C842" s="90"/>
      <c r="D842" s="90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9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60"/>
      <c r="AE842" s="60"/>
      <c r="AF842" s="60"/>
      <c r="AG842" s="60"/>
      <c r="AH842" s="60"/>
      <c r="AI842" s="60"/>
      <c r="AJ842" s="99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100"/>
      <c r="AY842" s="60"/>
    </row>
    <row r="843" spans="1:51" ht="15.75" customHeight="1">
      <c r="A843" s="87"/>
      <c r="B843" s="90"/>
      <c r="C843" s="90"/>
      <c r="D843" s="90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9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60"/>
      <c r="AE843" s="60"/>
      <c r="AF843" s="60"/>
      <c r="AG843" s="60"/>
      <c r="AH843" s="60"/>
      <c r="AI843" s="60"/>
      <c r="AJ843" s="99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100"/>
      <c r="AY843" s="60"/>
    </row>
    <row r="844" spans="1:51" ht="15.75" customHeight="1">
      <c r="A844" s="87"/>
      <c r="B844" s="90"/>
      <c r="C844" s="90"/>
      <c r="D844" s="90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9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60"/>
      <c r="AE844" s="60"/>
      <c r="AF844" s="60"/>
      <c r="AG844" s="60"/>
      <c r="AH844" s="60"/>
      <c r="AI844" s="60"/>
      <c r="AJ844" s="99"/>
      <c r="AK844" s="60"/>
      <c r="AL844" s="60"/>
      <c r="AM844" s="60"/>
      <c r="AN844" s="60"/>
      <c r="AO844" s="60"/>
      <c r="AP844" s="60"/>
      <c r="AQ844" s="60"/>
      <c r="AR844" s="60"/>
      <c r="AS844" s="60"/>
      <c r="AT844" s="60"/>
      <c r="AU844" s="60"/>
      <c r="AV844" s="60"/>
      <c r="AW844" s="60"/>
      <c r="AX844" s="100"/>
      <c r="AY844" s="60"/>
    </row>
    <row r="845" spans="1:51" ht="15.75" customHeight="1">
      <c r="A845" s="87"/>
      <c r="B845" s="90"/>
      <c r="C845" s="90"/>
      <c r="D845" s="90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9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60"/>
      <c r="AE845" s="60"/>
      <c r="AF845" s="60"/>
      <c r="AG845" s="60"/>
      <c r="AH845" s="60"/>
      <c r="AI845" s="60"/>
      <c r="AJ845" s="99"/>
      <c r="AK845" s="60"/>
      <c r="AL845" s="60"/>
      <c r="AM845" s="60"/>
      <c r="AN845" s="60"/>
      <c r="AO845" s="60"/>
      <c r="AP845" s="60"/>
      <c r="AQ845" s="60"/>
      <c r="AR845" s="60"/>
      <c r="AS845" s="60"/>
      <c r="AT845" s="60"/>
      <c r="AU845" s="60"/>
      <c r="AV845" s="60"/>
      <c r="AW845" s="60"/>
      <c r="AX845" s="100"/>
      <c r="AY845" s="60"/>
    </row>
    <row r="846" spans="1:51" ht="15.75" customHeight="1">
      <c r="A846" s="87"/>
      <c r="B846" s="90"/>
      <c r="C846" s="90"/>
      <c r="D846" s="90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9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60"/>
      <c r="AE846" s="60"/>
      <c r="AF846" s="60"/>
      <c r="AG846" s="60"/>
      <c r="AH846" s="60"/>
      <c r="AI846" s="60"/>
      <c r="AJ846" s="99"/>
      <c r="AK846" s="60"/>
      <c r="AL846" s="60"/>
      <c r="AM846" s="60"/>
      <c r="AN846" s="60"/>
      <c r="AO846" s="60"/>
      <c r="AP846" s="60"/>
      <c r="AQ846" s="60"/>
      <c r="AR846" s="60"/>
      <c r="AS846" s="60"/>
      <c r="AT846" s="60"/>
      <c r="AU846" s="60"/>
      <c r="AV846" s="60"/>
      <c r="AW846" s="60"/>
      <c r="AX846" s="100"/>
      <c r="AY846" s="60"/>
    </row>
    <row r="847" spans="1:51" ht="15.75" customHeight="1">
      <c r="A847" s="87"/>
      <c r="B847" s="90"/>
      <c r="C847" s="90"/>
      <c r="D847" s="90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9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60"/>
      <c r="AE847" s="60"/>
      <c r="AF847" s="60"/>
      <c r="AG847" s="60"/>
      <c r="AH847" s="60"/>
      <c r="AI847" s="60"/>
      <c r="AJ847" s="99"/>
      <c r="AK847" s="60"/>
      <c r="AL847" s="60"/>
      <c r="AM847" s="60"/>
      <c r="AN847" s="60"/>
      <c r="AO847" s="60"/>
      <c r="AP847" s="60"/>
      <c r="AQ847" s="60"/>
      <c r="AR847" s="60"/>
      <c r="AS847" s="60"/>
      <c r="AT847" s="60"/>
      <c r="AU847" s="60"/>
      <c r="AV847" s="60"/>
      <c r="AW847" s="60"/>
      <c r="AX847" s="100"/>
      <c r="AY847" s="60"/>
    </row>
    <row r="848" spans="1:51" ht="15.75" customHeight="1">
      <c r="A848" s="87"/>
      <c r="B848" s="90"/>
      <c r="C848" s="90"/>
      <c r="D848" s="90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9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60"/>
      <c r="AE848" s="60"/>
      <c r="AF848" s="60"/>
      <c r="AG848" s="60"/>
      <c r="AH848" s="60"/>
      <c r="AI848" s="60"/>
      <c r="AJ848" s="99"/>
      <c r="AK848" s="60"/>
      <c r="AL848" s="60"/>
      <c r="AM848" s="60"/>
      <c r="AN848" s="60"/>
      <c r="AO848" s="60"/>
      <c r="AP848" s="60"/>
      <c r="AQ848" s="60"/>
      <c r="AR848" s="60"/>
      <c r="AS848" s="60"/>
      <c r="AT848" s="60"/>
      <c r="AU848" s="60"/>
      <c r="AV848" s="60"/>
      <c r="AW848" s="60"/>
      <c r="AX848" s="100"/>
      <c r="AY848" s="60"/>
    </row>
    <row r="849" spans="1:51" ht="15.75" customHeight="1">
      <c r="A849" s="87"/>
      <c r="B849" s="90"/>
      <c r="C849" s="90"/>
      <c r="D849" s="90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9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60"/>
      <c r="AE849" s="60"/>
      <c r="AF849" s="60"/>
      <c r="AG849" s="60"/>
      <c r="AH849" s="60"/>
      <c r="AI849" s="60"/>
      <c r="AJ849" s="99"/>
      <c r="AK849" s="60"/>
      <c r="AL849" s="60"/>
      <c r="AM849" s="60"/>
      <c r="AN849" s="60"/>
      <c r="AO849" s="60"/>
      <c r="AP849" s="60"/>
      <c r="AQ849" s="60"/>
      <c r="AR849" s="60"/>
      <c r="AS849" s="60"/>
      <c r="AT849" s="60"/>
      <c r="AU849" s="60"/>
      <c r="AV849" s="60"/>
      <c r="AW849" s="60"/>
      <c r="AX849" s="100"/>
      <c r="AY849" s="60"/>
    </row>
    <row r="850" spans="1:51" ht="15.75" customHeight="1">
      <c r="A850" s="87"/>
      <c r="B850" s="90"/>
      <c r="C850" s="90"/>
      <c r="D850" s="90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9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60"/>
      <c r="AE850" s="60"/>
      <c r="AF850" s="60"/>
      <c r="AG850" s="60"/>
      <c r="AH850" s="60"/>
      <c r="AI850" s="60"/>
      <c r="AJ850" s="99"/>
      <c r="AK850" s="60"/>
      <c r="AL850" s="60"/>
      <c r="AM850" s="60"/>
      <c r="AN850" s="60"/>
      <c r="AO850" s="60"/>
      <c r="AP850" s="60"/>
      <c r="AQ850" s="60"/>
      <c r="AR850" s="60"/>
      <c r="AS850" s="60"/>
      <c r="AT850" s="60"/>
      <c r="AU850" s="60"/>
      <c r="AV850" s="60"/>
      <c r="AW850" s="60"/>
      <c r="AX850" s="100"/>
      <c r="AY850" s="60"/>
    </row>
    <row r="851" spans="1:51" ht="15.75" customHeight="1">
      <c r="A851" s="87"/>
      <c r="B851" s="90"/>
      <c r="C851" s="90"/>
      <c r="D851" s="90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9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60"/>
      <c r="AE851" s="60"/>
      <c r="AF851" s="60"/>
      <c r="AG851" s="60"/>
      <c r="AH851" s="60"/>
      <c r="AI851" s="60"/>
      <c r="AJ851" s="99"/>
      <c r="AK851" s="60"/>
      <c r="AL851" s="60"/>
      <c r="AM851" s="60"/>
      <c r="AN851" s="60"/>
      <c r="AO851" s="60"/>
      <c r="AP851" s="60"/>
      <c r="AQ851" s="60"/>
      <c r="AR851" s="60"/>
      <c r="AS851" s="60"/>
      <c r="AT851" s="60"/>
      <c r="AU851" s="60"/>
      <c r="AV851" s="60"/>
      <c r="AW851" s="60"/>
      <c r="AX851" s="100"/>
      <c r="AY851" s="60"/>
    </row>
    <row r="852" spans="1:51" ht="15.75" customHeight="1">
      <c r="A852" s="87"/>
      <c r="B852" s="90"/>
      <c r="C852" s="90"/>
      <c r="D852" s="90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9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60"/>
      <c r="AE852" s="60"/>
      <c r="AF852" s="60"/>
      <c r="AG852" s="60"/>
      <c r="AH852" s="60"/>
      <c r="AI852" s="60"/>
      <c r="AJ852" s="99"/>
      <c r="AK852" s="60"/>
      <c r="AL852" s="60"/>
      <c r="AM852" s="60"/>
      <c r="AN852" s="60"/>
      <c r="AO852" s="60"/>
      <c r="AP852" s="60"/>
      <c r="AQ852" s="60"/>
      <c r="AR852" s="60"/>
      <c r="AS852" s="60"/>
      <c r="AT852" s="60"/>
      <c r="AU852" s="60"/>
      <c r="AV852" s="60"/>
      <c r="AW852" s="60"/>
      <c r="AX852" s="100"/>
      <c r="AY852" s="60"/>
    </row>
    <row r="853" spans="1:51" ht="15.75" customHeight="1">
      <c r="A853" s="87"/>
      <c r="B853" s="90"/>
      <c r="C853" s="90"/>
      <c r="D853" s="90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9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60"/>
      <c r="AE853" s="60"/>
      <c r="AF853" s="60"/>
      <c r="AG853" s="60"/>
      <c r="AH853" s="60"/>
      <c r="AI853" s="60"/>
      <c r="AJ853" s="99"/>
      <c r="AK853" s="60"/>
      <c r="AL853" s="60"/>
      <c r="AM853" s="60"/>
      <c r="AN853" s="60"/>
      <c r="AO853" s="60"/>
      <c r="AP853" s="60"/>
      <c r="AQ853" s="60"/>
      <c r="AR853" s="60"/>
      <c r="AS853" s="60"/>
      <c r="AT853" s="60"/>
      <c r="AU853" s="60"/>
      <c r="AV853" s="60"/>
      <c r="AW853" s="60"/>
      <c r="AX853" s="100"/>
      <c r="AY853" s="60"/>
    </row>
    <row r="854" spans="1:51" ht="15.75" customHeight="1">
      <c r="A854" s="87"/>
      <c r="B854" s="90"/>
      <c r="C854" s="90"/>
      <c r="D854" s="90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9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60"/>
      <c r="AE854" s="60"/>
      <c r="AF854" s="60"/>
      <c r="AG854" s="60"/>
      <c r="AH854" s="60"/>
      <c r="AI854" s="60"/>
      <c r="AJ854" s="99"/>
      <c r="AK854" s="60"/>
      <c r="AL854" s="60"/>
      <c r="AM854" s="60"/>
      <c r="AN854" s="60"/>
      <c r="AO854" s="60"/>
      <c r="AP854" s="60"/>
      <c r="AQ854" s="60"/>
      <c r="AR854" s="60"/>
      <c r="AS854" s="60"/>
      <c r="AT854" s="60"/>
      <c r="AU854" s="60"/>
      <c r="AV854" s="60"/>
      <c r="AW854" s="60"/>
      <c r="AX854" s="100"/>
      <c r="AY854" s="60"/>
    </row>
    <row r="855" spans="1:51" ht="15.75" customHeight="1">
      <c r="A855" s="87"/>
      <c r="B855" s="90"/>
      <c r="C855" s="90"/>
      <c r="D855" s="90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9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60"/>
      <c r="AE855" s="60"/>
      <c r="AF855" s="60"/>
      <c r="AG855" s="60"/>
      <c r="AH855" s="60"/>
      <c r="AI855" s="60"/>
      <c r="AJ855" s="99"/>
      <c r="AK855" s="60"/>
      <c r="AL855" s="60"/>
      <c r="AM855" s="60"/>
      <c r="AN855" s="60"/>
      <c r="AO855" s="60"/>
      <c r="AP855" s="60"/>
      <c r="AQ855" s="60"/>
      <c r="AR855" s="60"/>
      <c r="AS855" s="60"/>
      <c r="AT855" s="60"/>
      <c r="AU855" s="60"/>
      <c r="AV855" s="60"/>
      <c r="AW855" s="60"/>
      <c r="AX855" s="100"/>
      <c r="AY855" s="60"/>
    </row>
    <row r="856" spans="1:51" ht="15.75" customHeight="1">
      <c r="A856" s="87"/>
      <c r="B856" s="90"/>
      <c r="C856" s="90"/>
      <c r="D856" s="90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9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60"/>
      <c r="AE856" s="60"/>
      <c r="AF856" s="60"/>
      <c r="AG856" s="60"/>
      <c r="AH856" s="60"/>
      <c r="AI856" s="60"/>
      <c r="AJ856" s="99"/>
      <c r="AK856" s="60"/>
      <c r="AL856" s="60"/>
      <c r="AM856" s="60"/>
      <c r="AN856" s="60"/>
      <c r="AO856" s="60"/>
      <c r="AP856" s="60"/>
      <c r="AQ856" s="60"/>
      <c r="AR856" s="60"/>
      <c r="AS856" s="60"/>
      <c r="AT856" s="60"/>
      <c r="AU856" s="60"/>
      <c r="AV856" s="60"/>
      <c r="AW856" s="60"/>
      <c r="AX856" s="100"/>
      <c r="AY856" s="60"/>
    </row>
    <row r="857" spans="1:51" ht="15.75" customHeight="1">
      <c r="A857" s="87"/>
      <c r="B857" s="90"/>
      <c r="C857" s="90"/>
      <c r="D857" s="90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9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60"/>
      <c r="AE857" s="60"/>
      <c r="AF857" s="60"/>
      <c r="AG857" s="60"/>
      <c r="AH857" s="60"/>
      <c r="AI857" s="60"/>
      <c r="AJ857" s="99"/>
      <c r="AK857" s="60"/>
      <c r="AL857" s="60"/>
      <c r="AM857" s="60"/>
      <c r="AN857" s="60"/>
      <c r="AO857" s="60"/>
      <c r="AP857" s="60"/>
      <c r="AQ857" s="60"/>
      <c r="AR857" s="60"/>
      <c r="AS857" s="60"/>
      <c r="AT857" s="60"/>
      <c r="AU857" s="60"/>
      <c r="AV857" s="60"/>
      <c r="AW857" s="60"/>
      <c r="AX857" s="100"/>
      <c r="AY857" s="60"/>
    </row>
    <row r="858" spans="1:51" ht="15.75" customHeight="1">
      <c r="A858" s="87"/>
      <c r="B858" s="90"/>
      <c r="C858" s="90"/>
      <c r="D858" s="90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9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60"/>
      <c r="AE858" s="60"/>
      <c r="AF858" s="60"/>
      <c r="AG858" s="60"/>
      <c r="AH858" s="60"/>
      <c r="AI858" s="60"/>
      <c r="AJ858" s="99"/>
      <c r="AK858" s="60"/>
      <c r="AL858" s="60"/>
      <c r="AM858" s="60"/>
      <c r="AN858" s="60"/>
      <c r="AO858" s="60"/>
      <c r="AP858" s="60"/>
      <c r="AQ858" s="60"/>
      <c r="AR858" s="60"/>
      <c r="AS858" s="60"/>
      <c r="AT858" s="60"/>
      <c r="AU858" s="60"/>
      <c r="AV858" s="60"/>
      <c r="AW858" s="60"/>
      <c r="AX858" s="100"/>
      <c r="AY858" s="60"/>
    </row>
    <row r="859" spans="1:51" ht="15.75" customHeight="1">
      <c r="A859" s="87"/>
      <c r="B859" s="90"/>
      <c r="C859" s="90"/>
      <c r="D859" s="90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9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60"/>
      <c r="AE859" s="60"/>
      <c r="AF859" s="60"/>
      <c r="AG859" s="60"/>
      <c r="AH859" s="60"/>
      <c r="AI859" s="60"/>
      <c r="AJ859" s="99"/>
      <c r="AK859" s="60"/>
      <c r="AL859" s="60"/>
      <c r="AM859" s="60"/>
      <c r="AN859" s="60"/>
      <c r="AO859" s="60"/>
      <c r="AP859" s="60"/>
      <c r="AQ859" s="60"/>
      <c r="AR859" s="60"/>
      <c r="AS859" s="60"/>
      <c r="AT859" s="60"/>
      <c r="AU859" s="60"/>
      <c r="AV859" s="60"/>
      <c r="AW859" s="60"/>
      <c r="AX859" s="100"/>
      <c r="AY859" s="60"/>
    </row>
    <row r="860" spans="1:51" ht="15.75" customHeight="1">
      <c r="A860" s="87"/>
      <c r="B860" s="90"/>
      <c r="C860" s="90"/>
      <c r="D860" s="90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9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60"/>
      <c r="AE860" s="60"/>
      <c r="AF860" s="60"/>
      <c r="AG860" s="60"/>
      <c r="AH860" s="60"/>
      <c r="AI860" s="60"/>
      <c r="AJ860" s="99"/>
      <c r="AK860" s="60"/>
      <c r="AL860" s="60"/>
      <c r="AM860" s="60"/>
      <c r="AN860" s="60"/>
      <c r="AO860" s="60"/>
      <c r="AP860" s="60"/>
      <c r="AQ860" s="60"/>
      <c r="AR860" s="60"/>
      <c r="AS860" s="60"/>
      <c r="AT860" s="60"/>
      <c r="AU860" s="60"/>
      <c r="AV860" s="60"/>
      <c r="AW860" s="60"/>
      <c r="AX860" s="100"/>
      <c r="AY860" s="60"/>
    </row>
    <row r="861" spans="1:51" ht="15.75" customHeight="1">
      <c r="A861" s="87"/>
      <c r="B861" s="90"/>
      <c r="C861" s="90"/>
      <c r="D861" s="90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9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60"/>
      <c r="AE861" s="60"/>
      <c r="AF861" s="60"/>
      <c r="AG861" s="60"/>
      <c r="AH861" s="60"/>
      <c r="AI861" s="60"/>
      <c r="AJ861" s="99"/>
      <c r="AK861" s="60"/>
      <c r="AL861" s="60"/>
      <c r="AM861" s="60"/>
      <c r="AN861" s="60"/>
      <c r="AO861" s="60"/>
      <c r="AP861" s="60"/>
      <c r="AQ861" s="60"/>
      <c r="AR861" s="60"/>
      <c r="AS861" s="60"/>
      <c r="AT861" s="60"/>
      <c r="AU861" s="60"/>
      <c r="AV861" s="60"/>
      <c r="AW861" s="60"/>
      <c r="AX861" s="100"/>
      <c r="AY861" s="60"/>
    </row>
    <row r="862" spans="1:51" ht="15.75" customHeight="1">
      <c r="A862" s="87"/>
      <c r="B862" s="90"/>
      <c r="C862" s="90"/>
      <c r="D862" s="90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9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60"/>
      <c r="AE862" s="60"/>
      <c r="AF862" s="60"/>
      <c r="AG862" s="60"/>
      <c r="AH862" s="60"/>
      <c r="AI862" s="60"/>
      <c r="AJ862" s="99"/>
      <c r="AK862" s="60"/>
      <c r="AL862" s="60"/>
      <c r="AM862" s="60"/>
      <c r="AN862" s="60"/>
      <c r="AO862" s="60"/>
      <c r="AP862" s="60"/>
      <c r="AQ862" s="60"/>
      <c r="AR862" s="60"/>
      <c r="AS862" s="60"/>
      <c r="AT862" s="60"/>
      <c r="AU862" s="60"/>
      <c r="AV862" s="60"/>
      <c r="AW862" s="60"/>
      <c r="AX862" s="100"/>
      <c r="AY862" s="60"/>
    </row>
    <row r="863" spans="1:51" ht="15.75" customHeight="1">
      <c r="A863" s="87"/>
      <c r="B863" s="90"/>
      <c r="C863" s="90"/>
      <c r="D863" s="90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9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60"/>
      <c r="AE863" s="60"/>
      <c r="AF863" s="60"/>
      <c r="AG863" s="60"/>
      <c r="AH863" s="60"/>
      <c r="AI863" s="60"/>
      <c r="AJ863" s="99"/>
      <c r="AK863" s="60"/>
      <c r="AL863" s="60"/>
      <c r="AM863" s="60"/>
      <c r="AN863" s="60"/>
      <c r="AO863" s="60"/>
      <c r="AP863" s="60"/>
      <c r="AQ863" s="60"/>
      <c r="AR863" s="60"/>
      <c r="AS863" s="60"/>
      <c r="AT863" s="60"/>
      <c r="AU863" s="60"/>
      <c r="AV863" s="60"/>
      <c r="AW863" s="60"/>
      <c r="AX863" s="100"/>
      <c r="AY863" s="60"/>
    </row>
    <row r="864" spans="1:51" ht="15.75" customHeight="1">
      <c r="A864" s="87"/>
      <c r="B864" s="90"/>
      <c r="C864" s="90"/>
      <c r="D864" s="90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9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60"/>
      <c r="AE864" s="60"/>
      <c r="AF864" s="60"/>
      <c r="AG864" s="60"/>
      <c r="AH864" s="60"/>
      <c r="AI864" s="60"/>
      <c r="AJ864" s="99"/>
      <c r="AK864" s="60"/>
      <c r="AL864" s="60"/>
      <c r="AM864" s="60"/>
      <c r="AN864" s="60"/>
      <c r="AO864" s="60"/>
      <c r="AP864" s="60"/>
      <c r="AQ864" s="60"/>
      <c r="AR864" s="60"/>
      <c r="AS864" s="60"/>
      <c r="AT864" s="60"/>
      <c r="AU864" s="60"/>
      <c r="AV864" s="60"/>
      <c r="AW864" s="60"/>
      <c r="AX864" s="100"/>
      <c r="AY864" s="60"/>
    </row>
    <row r="865" spans="1:51" ht="15.75" customHeight="1">
      <c r="A865" s="87"/>
      <c r="B865" s="90"/>
      <c r="C865" s="90"/>
      <c r="D865" s="90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9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60"/>
      <c r="AE865" s="60"/>
      <c r="AF865" s="60"/>
      <c r="AG865" s="60"/>
      <c r="AH865" s="60"/>
      <c r="AI865" s="60"/>
      <c r="AJ865" s="99"/>
      <c r="AK865" s="60"/>
      <c r="AL865" s="60"/>
      <c r="AM865" s="60"/>
      <c r="AN865" s="60"/>
      <c r="AO865" s="60"/>
      <c r="AP865" s="60"/>
      <c r="AQ865" s="60"/>
      <c r="AR865" s="60"/>
      <c r="AS865" s="60"/>
      <c r="AT865" s="60"/>
      <c r="AU865" s="60"/>
      <c r="AV865" s="60"/>
      <c r="AW865" s="60"/>
      <c r="AX865" s="100"/>
      <c r="AY865" s="60"/>
    </row>
    <row r="866" spans="1:51" ht="15.75" customHeight="1">
      <c r="A866" s="87"/>
      <c r="B866" s="90"/>
      <c r="C866" s="90"/>
      <c r="D866" s="90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9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60"/>
      <c r="AE866" s="60"/>
      <c r="AF866" s="60"/>
      <c r="AG866" s="60"/>
      <c r="AH866" s="60"/>
      <c r="AI866" s="60"/>
      <c r="AJ866" s="99"/>
      <c r="AK866" s="60"/>
      <c r="AL866" s="60"/>
      <c r="AM866" s="60"/>
      <c r="AN866" s="60"/>
      <c r="AO866" s="60"/>
      <c r="AP866" s="60"/>
      <c r="AQ866" s="60"/>
      <c r="AR866" s="60"/>
      <c r="AS866" s="60"/>
      <c r="AT866" s="60"/>
      <c r="AU866" s="60"/>
      <c r="AV866" s="60"/>
      <c r="AW866" s="60"/>
      <c r="AX866" s="100"/>
      <c r="AY866" s="60"/>
    </row>
    <row r="867" spans="1:51" ht="15.75" customHeight="1">
      <c r="A867" s="87"/>
      <c r="B867" s="90"/>
      <c r="C867" s="90"/>
      <c r="D867" s="90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9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60"/>
      <c r="AE867" s="60"/>
      <c r="AF867" s="60"/>
      <c r="AG867" s="60"/>
      <c r="AH867" s="60"/>
      <c r="AI867" s="60"/>
      <c r="AJ867" s="99"/>
      <c r="AK867" s="60"/>
      <c r="AL867" s="60"/>
      <c r="AM867" s="60"/>
      <c r="AN867" s="60"/>
      <c r="AO867" s="60"/>
      <c r="AP867" s="60"/>
      <c r="AQ867" s="60"/>
      <c r="AR867" s="60"/>
      <c r="AS867" s="60"/>
      <c r="AT867" s="60"/>
      <c r="AU867" s="60"/>
      <c r="AV867" s="60"/>
      <c r="AW867" s="60"/>
      <c r="AX867" s="100"/>
      <c r="AY867" s="60"/>
    </row>
    <row r="868" spans="1:51" ht="15.75" customHeight="1">
      <c r="A868" s="87"/>
      <c r="B868" s="90"/>
      <c r="C868" s="90"/>
      <c r="D868" s="90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9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60"/>
      <c r="AE868" s="60"/>
      <c r="AF868" s="60"/>
      <c r="AG868" s="60"/>
      <c r="AH868" s="60"/>
      <c r="AI868" s="60"/>
      <c r="AJ868" s="99"/>
      <c r="AK868" s="60"/>
      <c r="AL868" s="60"/>
      <c r="AM868" s="60"/>
      <c r="AN868" s="60"/>
      <c r="AO868" s="60"/>
      <c r="AP868" s="60"/>
      <c r="AQ868" s="60"/>
      <c r="AR868" s="60"/>
      <c r="AS868" s="60"/>
      <c r="AT868" s="60"/>
      <c r="AU868" s="60"/>
      <c r="AV868" s="60"/>
      <c r="AW868" s="60"/>
      <c r="AX868" s="100"/>
      <c r="AY868" s="60"/>
    </row>
    <row r="869" spans="1:51" ht="15.75" customHeight="1">
      <c r="A869" s="87"/>
      <c r="B869" s="90"/>
      <c r="C869" s="90"/>
      <c r="D869" s="90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9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60"/>
      <c r="AE869" s="60"/>
      <c r="AF869" s="60"/>
      <c r="AG869" s="60"/>
      <c r="AH869" s="60"/>
      <c r="AI869" s="60"/>
      <c r="AJ869" s="99"/>
      <c r="AK869" s="60"/>
      <c r="AL869" s="60"/>
      <c r="AM869" s="60"/>
      <c r="AN869" s="60"/>
      <c r="AO869" s="60"/>
      <c r="AP869" s="60"/>
      <c r="AQ869" s="60"/>
      <c r="AR869" s="60"/>
      <c r="AS869" s="60"/>
      <c r="AT869" s="60"/>
      <c r="AU869" s="60"/>
      <c r="AV869" s="60"/>
      <c r="AW869" s="60"/>
      <c r="AX869" s="100"/>
      <c r="AY869" s="60"/>
    </row>
    <row r="870" spans="1:51" ht="15.75" customHeight="1">
      <c r="A870" s="87"/>
      <c r="B870" s="90"/>
      <c r="C870" s="90"/>
      <c r="D870" s="90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9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60"/>
      <c r="AE870" s="60"/>
      <c r="AF870" s="60"/>
      <c r="AG870" s="60"/>
      <c r="AH870" s="60"/>
      <c r="AI870" s="60"/>
      <c r="AJ870" s="99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100"/>
      <c r="AY870" s="60"/>
    </row>
    <row r="871" spans="1:51" ht="15.75" customHeight="1">
      <c r="A871" s="87"/>
      <c r="B871" s="90"/>
      <c r="C871" s="90"/>
      <c r="D871" s="90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9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60"/>
      <c r="AE871" s="60"/>
      <c r="AF871" s="60"/>
      <c r="AG871" s="60"/>
      <c r="AH871" s="60"/>
      <c r="AI871" s="60"/>
      <c r="AJ871" s="99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100"/>
      <c r="AY871" s="60"/>
    </row>
    <row r="872" spans="1:51" ht="15.75" customHeight="1">
      <c r="A872" s="87"/>
      <c r="B872" s="90"/>
      <c r="C872" s="90"/>
      <c r="D872" s="90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9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60"/>
      <c r="AE872" s="60"/>
      <c r="AF872" s="60"/>
      <c r="AG872" s="60"/>
      <c r="AH872" s="60"/>
      <c r="AI872" s="60"/>
      <c r="AJ872" s="99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100"/>
      <c r="AY872" s="60"/>
    </row>
    <row r="873" spans="1:51" ht="15.75" customHeight="1">
      <c r="A873" s="87"/>
      <c r="B873" s="90"/>
      <c r="C873" s="90"/>
      <c r="D873" s="90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9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60"/>
      <c r="AE873" s="60"/>
      <c r="AF873" s="60"/>
      <c r="AG873" s="60"/>
      <c r="AH873" s="60"/>
      <c r="AI873" s="60"/>
      <c r="AJ873" s="99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100"/>
      <c r="AY873" s="60"/>
    </row>
    <row r="874" spans="1:51" ht="15.75" customHeight="1">
      <c r="A874" s="87"/>
      <c r="B874" s="90"/>
      <c r="C874" s="90"/>
      <c r="D874" s="90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9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60"/>
      <c r="AE874" s="60"/>
      <c r="AF874" s="60"/>
      <c r="AG874" s="60"/>
      <c r="AH874" s="60"/>
      <c r="AI874" s="60"/>
      <c r="AJ874" s="99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100"/>
      <c r="AY874" s="60"/>
    </row>
    <row r="875" spans="1:51" ht="15.75" customHeight="1">
      <c r="A875" s="87"/>
      <c r="B875" s="90"/>
      <c r="C875" s="90"/>
      <c r="D875" s="90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9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60"/>
      <c r="AE875" s="60"/>
      <c r="AF875" s="60"/>
      <c r="AG875" s="60"/>
      <c r="AH875" s="60"/>
      <c r="AI875" s="60"/>
      <c r="AJ875" s="99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100"/>
      <c r="AY875" s="60"/>
    </row>
    <row r="876" spans="1:51" ht="15.75" customHeight="1">
      <c r="A876" s="87"/>
      <c r="B876" s="90"/>
      <c r="C876" s="90"/>
      <c r="D876" s="90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9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60"/>
      <c r="AE876" s="60"/>
      <c r="AF876" s="60"/>
      <c r="AG876" s="60"/>
      <c r="AH876" s="60"/>
      <c r="AI876" s="60"/>
      <c r="AJ876" s="99"/>
      <c r="AK876" s="60"/>
      <c r="AL876" s="60"/>
      <c r="AM876" s="60"/>
      <c r="AN876" s="60"/>
      <c r="AO876" s="60"/>
      <c r="AP876" s="60"/>
      <c r="AQ876" s="60"/>
      <c r="AR876" s="60"/>
      <c r="AS876" s="60"/>
      <c r="AT876" s="60"/>
      <c r="AU876" s="60"/>
      <c r="AV876" s="60"/>
      <c r="AW876" s="60"/>
      <c r="AX876" s="100"/>
      <c r="AY876" s="60"/>
    </row>
    <row r="877" spans="1:51" ht="15.75" customHeight="1">
      <c r="A877" s="87"/>
      <c r="B877" s="90"/>
      <c r="C877" s="90"/>
      <c r="D877" s="90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9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60"/>
      <c r="AE877" s="60"/>
      <c r="AF877" s="60"/>
      <c r="AG877" s="60"/>
      <c r="AH877" s="60"/>
      <c r="AI877" s="60"/>
      <c r="AJ877" s="99"/>
      <c r="AK877" s="60"/>
      <c r="AL877" s="60"/>
      <c r="AM877" s="60"/>
      <c r="AN877" s="60"/>
      <c r="AO877" s="60"/>
      <c r="AP877" s="60"/>
      <c r="AQ877" s="60"/>
      <c r="AR877" s="60"/>
      <c r="AS877" s="60"/>
      <c r="AT877" s="60"/>
      <c r="AU877" s="60"/>
      <c r="AV877" s="60"/>
      <c r="AW877" s="60"/>
      <c r="AX877" s="100"/>
      <c r="AY877" s="60"/>
    </row>
    <row r="878" spans="1:51" ht="15.75" customHeight="1">
      <c r="A878" s="87"/>
      <c r="B878" s="90"/>
      <c r="C878" s="90"/>
      <c r="D878" s="90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9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60"/>
      <c r="AE878" s="60"/>
      <c r="AF878" s="60"/>
      <c r="AG878" s="60"/>
      <c r="AH878" s="60"/>
      <c r="AI878" s="60"/>
      <c r="AJ878" s="99"/>
      <c r="AK878" s="60"/>
      <c r="AL878" s="60"/>
      <c r="AM878" s="60"/>
      <c r="AN878" s="60"/>
      <c r="AO878" s="60"/>
      <c r="AP878" s="60"/>
      <c r="AQ878" s="60"/>
      <c r="AR878" s="60"/>
      <c r="AS878" s="60"/>
      <c r="AT878" s="60"/>
      <c r="AU878" s="60"/>
      <c r="AV878" s="60"/>
      <c r="AW878" s="60"/>
      <c r="AX878" s="100"/>
      <c r="AY878" s="60"/>
    </row>
    <row r="879" spans="1:51" ht="15.75" customHeight="1">
      <c r="A879" s="87"/>
      <c r="B879" s="90"/>
      <c r="C879" s="90"/>
      <c r="D879" s="90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9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60"/>
      <c r="AE879" s="60"/>
      <c r="AF879" s="60"/>
      <c r="AG879" s="60"/>
      <c r="AH879" s="60"/>
      <c r="AI879" s="60"/>
      <c r="AJ879" s="99"/>
      <c r="AK879" s="60"/>
      <c r="AL879" s="60"/>
      <c r="AM879" s="60"/>
      <c r="AN879" s="60"/>
      <c r="AO879" s="60"/>
      <c r="AP879" s="60"/>
      <c r="AQ879" s="60"/>
      <c r="AR879" s="60"/>
      <c r="AS879" s="60"/>
      <c r="AT879" s="60"/>
      <c r="AU879" s="60"/>
      <c r="AV879" s="60"/>
      <c r="AW879" s="60"/>
      <c r="AX879" s="100"/>
      <c r="AY879" s="60"/>
    </row>
    <row r="880" spans="1:51" ht="15.75" customHeight="1">
      <c r="A880" s="87"/>
      <c r="B880" s="90"/>
      <c r="C880" s="90"/>
      <c r="D880" s="90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9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60"/>
      <c r="AE880" s="60"/>
      <c r="AF880" s="60"/>
      <c r="AG880" s="60"/>
      <c r="AH880" s="60"/>
      <c r="AI880" s="60"/>
      <c r="AJ880" s="99"/>
      <c r="AK880" s="60"/>
      <c r="AL880" s="60"/>
      <c r="AM880" s="60"/>
      <c r="AN880" s="60"/>
      <c r="AO880" s="60"/>
      <c r="AP880" s="60"/>
      <c r="AQ880" s="60"/>
      <c r="AR880" s="60"/>
      <c r="AS880" s="60"/>
      <c r="AT880" s="60"/>
      <c r="AU880" s="60"/>
      <c r="AV880" s="60"/>
      <c r="AW880" s="60"/>
      <c r="AX880" s="100"/>
      <c r="AY880" s="60"/>
    </row>
    <row r="881" spans="1:51" ht="15.75" customHeight="1">
      <c r="A881" s="87"/>
      <c r="B881" s="90"/>
      <c r="C881" s="90"/>
      <c r="D881" s="90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9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60"/>
      <c r="AE881" s="60"/>
      <c r="AF881" s="60"/>
      <c r="AG881" s="60"/>
      <c r="AH881" s="60"/>
      <c r="AI881" s="60"/>
      <c r="AJ881" s="99"/>
      <c r="AK881" s="60"/>
      <c r="AL881" s="60"/>
      <c r="AM881" s="60"/>
      <c r="AN881" s="60"/>
      <c r="AO881" s="60"/>
      <c r="AP881" s="60"/>
      <c r="AQ881" s="60"/>
      <c r="AR881" s="60"/>
      <c r="AS881" s="60"/>
      <c r="AT881" s="60"/>
      <c r="AU881" s="60"/>
      <c r="AV881" s="60"/>
      <c r="AW881" s="60"/>
      <c r="AX881" s="100"/>
      <c r="AY881" s="60"/>
    </row>
    <row r="882" spans="1:51" ht="15.75" customHeight="1">
      <c r="A882" s="87"/>
      <c r="B882" s="90"/>
      <c r="C882" s="90"/>
      <c r="D882" s="90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9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60"/>
      <c r="AE882" s="60"/>
      <c r="AF882" s="60"/>
      <c r="AG882" s="60"/>
      <c r="AH882" s="60"/>
      <c r="AI882" s="60"/>
      <c r="AJ882" s="99"/>
      <c r="AK882" s="60"/>
      <c r="AL882" s="60"/>
      <c r="AM882" s="60"/>
      <c r="AN882" s="60"/>
      <c r="AO882" s="60"/>
      <c r="AP882" s="60"/>
      <c r="AQ882" s="60"/>
      <c r="AR882" s="60"/>
      <c r="AS882" s="60"/>
      <c r="AT882" s="60"/>
      <c r="AU882" s="60"/>
      <c r="AV882" s="60"/>
      <c r="AW882" s="60"/>
      <c r="AX882" s="100"/>
      <c r="AY882" s="60"/>
    </row>
    <row r="883" spans="1:51" ht="15.75" customHeight="1">
      <c r="A883" s="87"/>
      <c r="B883" s="90"/>
      <c r="C883" s="90"/>
      <c r="D883" s="90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9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60"/>
      <c r="AE883" s="60"/>
      <c r="AF883" s="60"/>
      <c r="AG883" s="60"/>
      <c r="AH883" s="60"/>
      <c r="AI883" s="60"/>
      <c r="AJ883" s="99"/>
      <c r="AK883" s="60"/>
      <c r="AL883" s="60"/>
      <c r="AM883" s="60"/>
      <c r="AN883" s="60"/>
      <c r="AO883" s="60"/>
      <c r="AP883" s="60"/>
      <c r="AQ883" s="60"/>
      <c r="AR883" s="60"/>
      <c r="AS883" s="60"/>
      <c r="AT883" s="60"/>
      <c r="AU883" s="60"/>
      <c r="AV883" s="60"/>
      <c r="AW883" s="60"/>
      <c r="AX883" s="100"/>
      <c r="AY883" s="60"/>
    </row>
    <row r="884" spans="1:51" ht="15.75" customHeight="1">
      <c r="A884" s="87"/>
      <c r="B884" s="90"/>
      <c r="C884" s="90"/>
      <c r="D884" s="90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9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60"/>
      <c r="AE884" s="60"/>
      <c r="AF884" s="60"/>
      <c r="AG884" s="60"/>
      <c r="AH884" s="60"/>
      <c r="AI884" s="60"/>
      <c r="AJ884" s="99"/>
      <c r="AK884" s="60"/>
      <c r="AL884" s="60"/>
      <c r="AM884" s="60"/>
      <c r="AN884" s="60"/>
      <c r="AO884" s="60"/>
      <c r="AP884" s="60"/>
      <c r="AQ884" s="60"/>
      <c r="AR884" s="60"/>
      <c r="AS884" s="60"/>
      <c r="AT884" s="60"/>
      <c r="AU884" s="60"/>
      <c r="AV884" s="60"/>
      <c r="AW884" s="60"/>
      <c r="AX884" s="100"/>
      <c r="AY884" s="60"/>
    </row>
    <row r="885" spans="1:51" ht="15.75" customHeight="1">
      <c r="A885" s="87"/>
      <c r="B885" s="90"/>
      <c r="C885" s="90"/>
      <c r="D885" s="90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9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60"/>
      <c r="AE885" s="60"/>
      <c r="AF885" s="60"/>
      <c r="AG885" s="60"/>
      <c r="AH885" s="60"/>
      <c r="AI885" s="60"/>
      <c r="AJ885" s="99"/>
      <c r="AK885" s="60"/>
      <c r="AL885" s="60"/>
      <c r="AM885" s="60"/>
      <c r="AN885" s="60"/>
      <c r="AO885" s="60"/>
      <c r="AP885" s="60"/>
      <c r="AQ885" s="60"/>
      <c r="AR885" s="60"/>
      <c r="AS885" s="60"/>
      <c r="AT885" s="60"/>
      <c r="AU885" s="60"/>
      <c r="AV885" s="60"/>
      <c r="AW885" s="60"/>
      <c r="AX885" s="100"/>
      <c r="AY885" s="60"/>
    </row>
    <row r="886" spans="1:51" ht="15.75" customHeight="1">
      <c r="A886" s="87"/>
      <c r="B886" s="90"/>
      <c r="C886" s="90"/>
      <c r="D886" s="90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9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60"/>
      <c r="AE886" s="60"/>
      <c r="AF886" s="60"/>
      <c r="AG886" s="60"/>
      <c r="AH886" s="60"/>
      <c r="AI886" s="60"/>
      <c r="AJ886" s="99"/>
      <c r="AK886" s="60"/>
      <c r="AL886" s="60"/>
      <c r="AM886" s="60"/>
      <c r="AN886" s="60"/>
      <c r="AO886" s="60"/>
      <c r="AP886" s="60"/>
      <c r="AQ886" s="60"/>
      <c r="AR886" s="60"/>
      <c r="AS886" s="60"/>
      <c r="AT886" s="60"/>
      <c r="AU886" s="60"/>
      <c r="AV886" s="60"/>
      <c r="AW886" s="60"/>
      <c r="AX886" s="100"/>
      <c r="AY886" s="60"/>
    </row>
    <row r="887" spans="1:51" ht="15.75" customHeight="1">
      <c r="A887" s="87"/>
      <c r="B887" s="90"/>
      <c r="C887" s="90"/>
      <c r="D887" s="90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9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60"/>
      <c r="AE887" s="60"/>
      <c r="AF887" s="60"/>
      <c r="AG887" s="60"/>
      <c r="AH887" s="60"/>
      <c r="AI887" s="60"/>
      <c r="AJ887" s="99"/>
      <c r="AK887" s="60"/>
      <c r="AL887" s="60"/>
      <c r="AM887" s="60"/>
      <c r="AN887" s="60"/>
      <c r="AO887" s="60"/>
      <c r="AP887" s="60"/>
      <c r="AQ887" s="60"/>
      <c r="AR887" s="60"/>
      <c r="AS887" s="60"/>
      <c r="AT887" s="60"/>
      <c r="AU887" s="60"/>
      <c r="AV887" s="60"/>
      <c r="AW887" s="60"/>
      <c r="AX887" s="100"/>
      <c r="AY887" s="60"/>
    </row>
    <row r="888" spans="1:51" ht="15.75" customHeight="1">
      <c r="A888" s="87"/>
      <c r="B888" s="90"/>
      <c r="C888" s="90"/>
      <c r="D888" s="90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9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60"/>
      <c r="AE888" s="60"/>
      <c r="AF888" s="60"/>
      <c r="AG888" s="60"/>
      <c r="AH888" s="60"/>
      <c r="AI888" s="60"/>
      <c r="AJ888" s="99"/>
      <c r="AK888" s="60"/>
      <c r="AL888" s="60"/>
      <c r="AM888" s="60"/>
      <c r="AN888" s="60"/>
      <c r="AO888" s="60"/>
      <c r="AP888" s="60"/>
      <c r="AQ888" s="60"/>
      <c r="AR888" s="60"/>
      <c r="AS888" s="60"/>
      <c r="AT888" s="60"/>
      <c r="AU888" s="60"/>
      <c r="AV888" s="60"/>
      <c r="AW888" s="60"/>
      <c r="AX888" s="100"/>
      <c r="AY888" s="60"/>
    </row>
    <row r="889" spans="1:51" ht="15.75" customHeight="1">
      <c r="A889" s="87"/>
      <c r="B889" s="90"/>
      <c r="C889" s="90"/>
      <c r="D889" s="90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9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60"/>
      <c r="AE889" s="60"/>
      <c r="AF889" s="60"/>
      <c r="AG889" s="60"/>
      <c r="AH889" s="60"/>
      <c r="AI889" s="60"/>
      <c r="AJ889" s="99"/>
      <c r="AK889" s="60"/>
      <c r="AL889" s="60"/>
      <c r="AM889" s="60"/>
      <c r="AN889" s="60"/>
      <c r="AO889" s="60"/>
      <c r="AP889" s="60"/>
      <c r="AQ889" s="60"/>
      <c r="AR889" s="60"/>
      <c r="AS889" s="60"/>
      <c r="AT889" s="60"/>
      <c r="AU889" s="60"/>
      <c r="AV889" s="60"/>
      <c r="AW889" s="60"/>
      <c r="AX889" s="100"/>
      <c r="AY889" s="60"/>
    </row>
    <row r="890" spans="1:51" ht="15.75" customHeight="1">
      <c r="A890" s="87"/>
      <c r="B890" s="90"/>
      <c r="C890" s="90"/>
      <c r="D890" s="90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9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60"/>
      <c r="AE890" s="60"/>
      <c r="AF890" s="60"/>
      <c r="AG890" s="60"/>
      <c r="AH890" s="60"/>
      <c r="AI890" s="60"/>
      <c r="AJ890" s="99"/>
      <c r="AK890" s="60"/>
      <c r="AL890" s="60"/>
      <c r="AM890" s="60"/>
      <c r="AN890" s="60"/>
      <c r="AO890" s="60"/>
      <c r="AP890" s="60"/>
      <c r="AQ890" s="60"/>
      <c r="AR890" s="60"/>
      <c r="AS890" s="60"/>
      <c r="AT890" s="60"/>
      <c r="AU890" s="60"/>
      <c r="AV890" s="60"/>
      <c r="AW890" s="60"/>
      <c r="AX890" s="100"/>
      <c r="AY890" s="60"/>
    </row>
    <row r="891" spans="1:51" ht="15.75" customHeight="1">
      <c r="A891" s="87"/>
      <c r="B891" s="90"/>
      <c r="C891" s="90"/>
      <c r="D891" s="90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9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60"/>
      <c r="AE891" s="60"/>
      <c r="AF891" s="60"/>
      <c r="AG891" s="60"/>
      <c r="AH891" s="60"/>
      <c r="AI891" s="60"/>
      <c r="AJ891" s="99"/>
      <c r="AK891" s="60"/>
      <c r="AL891" s="60"/>
      <c r="AM891" s="60"/>
      <c r="AN891" s="60"/>
      <c r="AO891" s="60"/>
      <c r="AP891" s="60"/>
      <c r="AQ891" s="60"/>
      <c r="AR891" s="60"/>
      <c r="AS891" s="60"/>
      <c r="AT891" s="60"/>
      <c r="AU891" s="60"/>
      <c r="AV891" s="60"/>
      <c r="AW891" s="60"/>
      <c r="AX891" s="100"/>
      <c r="AY891" s="60"/>
    </row>
    <row r="892" spans="1:51" ht="15.75" customHeight="1">
      <c r="A892" s="87"/>
      <c r="B892" s="90"/>
      <c r="C892" s="90"/>
      <c r="D892" s="90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9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60"/>
      <c r="AE892" s="60"/>
      <c r="AF892" s="60"/>
      <c r="AG892" s="60"/>
      <c r="AH892" s="60"/>
      <c r="AI892" s="60"/>
      <c r="AJ892" s="99"/>
      <c r="AK892" s="60"/>
      <c r="AL892" s="60"/>
      <c r="AM892" s="60"/>
      <c r="AN892" s="60"/>
      <c r="AO892" s="60"/>
      <c r="AP892" s="60"/>
      <c r="AQ892" s="60"/>
      <c r="AR892" s="60"/>
      <c r="AS892" s="60"/>
      <c r="AT892" s="60"/>
      <c r="AU892" s="60"/>
      <c r="AV892" s="60"/>
      <c r="AW892" s="60"/>
      <c r="AX892" s="100"/>
      <c r="AY892" s="60"/>
    </row>
    <row r="893" spans="1:51" ht="15.75" customHeight="1">
      <c r="A893" s="87"/>
      <c r="B893" s="90"/>
      <c r="C893" s="90"/>
      <c r="D893" s="90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9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60"/>
      <c r="AE893" s="60"/>
      <c r="AF893" s="60"/>
      <c r="AG893" s="60"/>
      <c r="AH893" s="60"/>
      <c r="AI893" s="60"/>
      <c r="AJ893" s="99"/>
      <c r="AK893" s="60"/>
      <c r="AL893" s="60"/>
      <c r="AM893" s="60"/>
      <c r="AN893" s="60"/>
      <c r="AO893" s="60"/>
      <c r="AP893" s="60"/>
      <c r="AQ893" s="60"/>
      <c r="AR893" s="60"/>
      <c r="AS893" s="60"/>
      <c r="AT893" s="60"/>
      <c r="AU893" s="60"/>
      <c r="AV893" s="60"/>
      <c r="AW893" s="60"/>
      <c r="AX893" s="100"/>
      <c r="AY893" s="60"/>
    </row>
    <row r="894" spans="1:51" ht="15.75" customHeight="1">
      <c r="A894" s="87"/>
      <c r="B894" s="90"/>
      <c r="C894" s="90"/>
      <c r="D894" s="90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9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60"/>
      <c r="AE894" s="60"/>
      <c r="AF894" s="60"/>
      <c r="AG894" s="60"/>
      <c r="AH894" s="60"/>
      <c r="AI894" s="60"/>
      <c r="AJ894" s="99"/>
      <c r="AK894" s="60"/>
      <c r="AL894" s="60"/>
      <c r="AM894" s="60"/>
      <c r="AN894" s="60"/>
      <c r="AO894" s="60"/>
      <c r="AP894" s="60"/>
      <c r="AQ894" s="60"/>
      <c r="AR894" s="60"/>
      <c r="AS894" s="60"/>
      <c r="AT894" s="60"/>
      <c r="AU894" s="60"/>
      <c r="AV894" s="60"/>
      <c r="AW894" s="60"/>
      <c r="AX894" s="100"/>
      <c r="AY894" s="60"/>
    </row>
    <row r="895" spans="1:51" ht="15.75" customHeight="1">
      <c r="A895" s="87"/>
      <c r="B895" s="90"/>
      <c r="C895" s="90"/>
      <c r="D895" s="90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9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60"/>
      <c r="AE895" s="60"/>
      <c r="AF895" s="60"/>
      <c r="AG895" s="60"/>
      <c r="AH895" s="60"/>
      <c r="AI895" s="60"/>
      <c r="AJ895" s="99"/>
      <c r="AK895" s="60"/>
      <c r="AL895" s="60"/>
      <c r="AM895" s="60"/>
      <c r="AN895" s="60"/>
      <c r="AO895" s="60"/>
      <c r="AP895" s="60"/>
      <c r="AQ895" s="60"/>
      <c r="AR895" s="60"/>
      <c r="AS895" s="60"/>
      <c r="AT895" s="60"/>
      <c r="AU895" s="60"/>
      <c r="AV895" s="60"/>
      <c r="AW895" s="60"/>
      <c r="AX895" s="100"/>
      <c r="AY895" s="60"/>
    </row>
    <row r="896" spans="1:51" ht="15.75" customHeight="1">
      <c r="A896" s="87"/>
      <c r="B896" s="90"/>
      <c r="C896" s="90"/>
      <c r="D896" s="90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9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60"/>
      <c r="AE896" s="60"/>
      <c r="AF896" s="60"/>
      <c r="AG896" s="60"/>
      <c r="AH896" s="60"/>
      <c r="AI896" s="60"/>
      <c r="AJ896" s="99"/>
      <c r="AK896" s="60"/>
      <c r="AL896" s="60"/>
      <c r="AM896" s="60"/>
      <c r="AN896" s="60"/>
      <c r="AO896" s="60"/>
      <c r="AP896" s="60"/>
      <c r="AQ896" s="60"/>
      <c r="AR896" s="60"/>
      <c r="AS896" s="60"/>
      <c r="AT896" s="60"/>
      <c r="AU896" s="60"/>
      <c r="AV896" s="60"/>
      <c r="AW896" s="60"/>
      <c r="AX896" s="100"/>
      <c r="AY896" s="60"/>
    </row>
    <row r="897" spans="1:51" ht="15.75" customHeight="1">
      <c r="A897" s="87"/>
      <c r="B897" s="90"/>
      <c r="C897" s="90"/>
      <c r="D897" s="90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9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60"/>
      <c r="AE897" s="60"/>
      <c r="AF897" s="60"/>
      <c r="AG897" s="60"/>
      <c r="AH897" s="60"/>
      <c r="AI897" s="60"/>
      <c r="AJ897" s="99"/>
      <c r="AK897" s="60"/>
      <c r="AL897" s="60"/>
      <c r="AM897" s="60"/>
      <c r="AN897" s="60"/>
      <c r="AO897" s="60"/>
      <c r="AP897" s="60"/>
      <c r="AQ897" s="60"/>
      <c r="AR897" s="60"/>
      <c r="AS897" s="60"/>
      <c r="AT897" s="60"/>
      <c r="AU897" s="60"/>
      <c r="AV897" s="60"/>
      <c r="AW897" s="60"/>
      <c r="AX897" s="100"/>
      <c r="AY897" s="60"/>
    </row>
    <row r="898" spans="1:51" ht="15.75" customHeight="1">
      <c r="A898" s="87"/>
      <c r="B898" s="90"/>
      <c r="C898" s="90"/>
      <c r="D898" s="90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9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60"/>
      <c r="AE898" s="60"/>
      <c r="AF898" s="60"/>
      <c r="AG898" s="60"/>
      <c r="AH898" s="60"/>
      <c r="AI898" s="60"/>
      <c r="AJ898" s="99"/>
      <c r="AK898" s="60"/>
      <c r="AL898" s="60"/>
      <c r="AM898" s="60"/>
      <c r="AN898" s="60"/>
      <c r="AO898" s="60"/>
      <c r="AP898" s="60"/>
      <c r="AQ898" s="60"/>
      <c r="AR898" s="60"/>
      <c r="AS898" s="60"/>
      <c r="AT898" s="60"/>
      <c r="AU898" s="60"/>
      <c r="AV898" s="60"/>
      <c r="AW898" s="60"/>
      <c r="AX898" s="100"/>
      <c r="AY898" s="60"/>
    </row>
    <row r="899" spans="1:51" ht="15.75" customHeight="1">
      <c r="A899" s="87"/>
      <c r="B899" s="90"/>
      <c r="C899" s="90"/>
      <c r="D899" s="90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9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60"/>
      <c r="AE899" s="60"/>
      <c r="AF899" s="60"/>
      <c r="AG899" s="60"/>
      <c r="AH899" s="60"/>
      <c r="AI899" s="60"/>
      <c r="AJ899" s="99"/>
      <c r="AK899" s="60"/>
      <c r="AL899" s="60"/>
      <c r="AM899" s="60"/>
      <c r="AN899" s="60"/>
      <c r="AO899" s="60"/>
      <c r="AP899" s="60"/>
      <c r="AQ899" s="60"/>
      <c r="AR899" s="60"/>
      <c r="AS899" s="60"/>
      <c r="AT899" s="60"/>
      <c r="AU899" s="60"/>
      <c r="AV899" s="60"/>
      <c r="AW899" s="60"/>
      <c r="AX899" s="100"/>
      <c r="AY899" s="60"/>
    </row>
    <row r="900" spans="1:51" ht="15.75" customHeight="1">
      <c r="A900" s="87"/>
      <c r="B900" s="90"/>
      <c r="C900" s="90"/>
      <c r="D900" s="90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9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60"/>
      <c r="AE900" s="60"/>
      <c r="AF900" s="60"/>
      <c r="AG900" s="60"/>
      <c r="AH900" s="60"/>
      <c r="AI900" s="60"/>
      <c r="AJ900" s="99"/>
      <c r="AK900" s="60"/>
      <c r="AL900" s="60"/>
      <c r="AM900" s="60"/>
      <c r="AN900" s="60"/>
      <c r="AO900" s="60"/>
      <c r="AP900" s="60"/>
      <c r="AQ900" s="60"/>
      <c r="AR900" s="60"/>
      <c r="AS900" s="60"/>
      <c r="AT900" s="60"/>
      <c r="AU900" s="60"/>
      <c r="AV900" s="60"/>
      <c r="AW900" s="60"/>
      <c r="AX900" s="100"/>
      <c r="AY900" s="60"/>
    </row>
    <row r="901" spans="1:51" ht="15.75" customHeight="1">
      <c r="A901" s="87"/>
      <c r="B901" s="90"/>
      <c r="C901" s="90"/>
      <c r="D901" s="90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9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60"/>
      <c r="AE901" s="60"/>
      <c r="AF901" s="60"/>
      <c r="AG901" s="60"/>
      <c r="AH901" s="60"/>
      <c r="AI901" s="60"/>
      <c r="AJ901" s="99"/>
      <c r="AK901" s="60"/>
      <c r="AL901" s="60"/>
      <c r="AM901" s="60"/>
      <c r="AN901" s="60"/>
      <c r="AO901" s="60"/>
      <c r="AP901" s="60"/>
      <c r="AQ901" s="60"/>
      <c r="AR901" s="60"/>
      <c r="AS901" s="60"/>
      <c r="AT901" s="60"/>
      <c r="AU901" s="60"/>
      <c r="AV901" s="60"/>
      <c r="AW901" s="60"/>
      <c r="AX901" s="100"/>
      <c r="AY901" s="60"/>
    </row>
    <row r="902" spans="1:51" ht="15.75" customHeight="1">
      <c r="A902" s="87"/>
      <c r="B902" s="90"/>
      <c r="C902" s="90"/>
      <c r="D902" s="90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9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60"/>
      <c r="AE902" s="60"/>
      <c r="AF902" s="60"/>
      <c r="AG902" s="60"/>
      <c r="AH902" s="60"/>
      <c r="AI902" s="60"/>
      <c r="AJ902" s="99"/>
      <c r="AK902" s="60"/>
      <c r="AL902" s="60"/>
      <c r="AM902" s="60"/>
      <c r="AN902" s="60"/>
      <c r="AO902" s="60"/>
      <c r="AP902" s="60"/>
      <c r="AQ902" s="60"/>
      <c r="AR902" s="60"/>
      <c r="AS902" s="60"/>
      <c r="AT902" s="60"/>
      <c r="AU902" s="60"/>
      <c r="AV902" s="60"/>
      <c r="AW902" s="60"/>
      <c r="AX902" s="100"/>
      <c r="AY902" s="60"/>
    </row>
    <row r="903" spans="1:51" ht="15.75" customHeight="1">
      <c r="A903" s="87"/>
      <c r="B903" s="90"/>
      <c r="C903" s="90"/>
      <c r="D903" s="90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9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60"/>
      <c r="AE903" s="60"/>
      <c r="AF903" s="60"/>
      <c r="AG903" s="60"/>
      <c r="AH903" s="60"/>
      <c r="AI903" s="60"/>
      <c r="AJ903" s="99"/>
      <c r="AK903" s="60"/>
      <c r="AL903" s="60"/>
      <c r="AM903" s="60"/>
      <c r="AN903" s="60"/>
      <c r="AO903" s="60"/>
      <c r="AP903" s="60"/>
      <c r="AQ903" s="60"/>
      <c r="AR903" s="60"/>
      <c r="AS903" s="60"/>
      <c r="AT903" s="60"/>
      <c r="AU903" s="60"/>
      <c r="AV903" s="60"/>
      <c r="AW903" s="60"/>
      <c r="AX903" s="100"/>
      <c r="AY903" s="60"/>
    </row>
    <row r="904" spans="1:51" ht="15.75" customHeight="1">
      <c r="A904" s="87"/>
      <c r="B904" s="90"/>
      <c r="C904" s="90"/>
      <c r="D904" s="90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9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60"/>
      <c r="AE904" s="60"/>
      <c r="AF904" s="60"/>
      <c r="AG904" s="60"/>
      <c r="AH904" s="60"/>
      <c r="AI904" s="60"/>
      <c r="AJ904" s="99"/>
      <c r="AK904" s="60"/>
      <c r="AL904" s="60"/>
      <c r="AM904" s="60"/>
      <c r="AN904" s="60"/>
      <c r="AO904" s="60"/>
      <c r="AP904" s="60"/>
      <c r="AQ904" s="60"/>
      <c r="AR904" s="60"/>
      <c r="AS904" s="60"/>
      <c r="AT904" s="60"/>
      <c r="AU904" s="60"/>
      <c r="AV904" s="60"/>
      <c r="AW904" s="60"/>
      <c r="AX904" s="100"/>
      <c r="AY904" s="60"/>
    </row>
    <row r="905" spans="1:51" ht="15.75" customHeight="1">
      <c r="A905" s="87"/>
      <c r="B905" s="90"/>
      <c r="C905" s="90"/>
      <c r="D905" s="90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9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60"/>
      <c r="AE905" s="60"/>
      <c r="AF905" s="60"/>
      <c r="AG905" s="60"/>
      <c r="AH905" s="60"/>
      <c r="AI905" s="60"/>
      <c r="AJ905" s="99"/>
      <c r="AK905" s="60"/>
      <c r="AL905" s="60"/>
      <c r="AM905" s="60"/>
      <c r="AN905" s="60"/>
      <c r="AO905" s="60"/>
      <c r="AP905" s="60"/>
      <c r="AQ905" s="60"/>
      <c r="AR905" s="60"/>
      <c r="AS905" s="60"/>
      <c r="AT905" s="60"/>
      <c r="AU905" s="60"/>
      <c r="AV905" s="60"/>
      <c r="AW905" s="60"/>
      <c r="AX905" s="100"/>
      <c r="AY905" s="60"/>
    </row>
    <row r="906" spans="1:51" ht="15.75" customHeight="1">
      <c r="A906" s="87"/>
      <c r="B906" s="90"/>
      <c r="C906" s="90"/>
      <c r="D906" s="90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9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60"/>
      <c r="AE906" s="60"/>
      <c r="AF906" s="60"/>
      <c r="AG906" s="60"/>
      <c r="AH906" s="60"/>
      <c r="AI906" s="60"/>
      <c r="AJ906" s="99"/>
      <c r="AK906" s="60"/>
      <c r="AL906" s="60"/>
      <c r="AM906" s="60"/>
      <c r="AN906" s="60"/>
      <c r="AO906" s="60"/>
      <c r="AP906" s="60"/>
      <c r="AQ906" s="60"/>
      <c r="AR906" s="60"/>
      <c r="AS906" s="60"/>
      <c r="AT906" s="60"/>
      <c r="AU906" s="60"/>
      <c r="AV906" s="60"/>
      <c r="AW906" s="60"/>
      <c r="AX906" s="100"/>
      <c r="AY906" s="60"/>
    </row>
    <row r="907" spans="1:51" ht="15.75" customHeight="1">
      <c r="A907" s="87"/>
      <c r="B907" s="90"/>
      <c r="C907" s="90"/>
      <c r="D907" s="90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9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60"/>
      <c r="AE907" s="60"/>
      <c r="AF907" s="60"/>
      <c r="AG907" s="60"/>
      <c r="AH907" s="60"/>
      <c r="AI907" s="60"/>
      <c r="AJ907" s="99"/>
      <c r="AK907" s="60"/>
      <c r="AL907" s="60"/>
      <c r="AM907" s="60"/>
      <c r="AN907" s="60"/>
      <c r="AO907" s="60"/>
      <c r="AP907" s="60"/>
      <c r="AQ907" s="60"/>
      <c r="AR907" s="60"/>
      <c r="AS907" s="60"/>
      <c r="AT907" s="60"/>
      <c r="AU907" s="60"/>
      <c r="AV907" s="60"/>
      <c r="AW907" s="60"/>
      <c r="AX907" s="100"/>
      <c r="AY907" s="60"/>
    </row>
    <row r="908" spans="1:51" ht="15.75" customHeight="1">
      <c r="A908" s="87"/>
      <c r="B908" s="90"/>
      <c r="C908" s="90"/>
      <c r="D908" s="90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9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60"/>
      <c r="AE908" s="60"/>
      <c r="AF908" s="60"/>
      <c r="AG908" s="60"/>
      <c r="AH908" s="60"/>
      <c r="AI908" s="60"/>
      <c r="AJ908" s="99"/>
      <c r="AK908" s="60"/>
      <c r="AL908" s="60"/>
      <c r="AM908" s="60"/>
      <c r="AN908" s="60"/>
      <c r="AO908" s="60"/>
      <c r="AP908" s="60"/>
      <c r="AQ908" s="60"/>
      <c r="AR908" s="60"/>
      <c r="AS908" s="60"/>
      <c r="AT908" s="60"/>
      <c r="AU908" s="60"/>
      <c r="AV908" s="60"/>
      <c r="AW908" s="60"/>
      <c r="AX908" s="100"/>
      <c r="AY908" s="60"/>
    </row>
    <row r="909" spans="1:51" ht="15.75" customHeight="1">
      <c r="A909" s="87"/>
      <c r="B909" s="90"/>
      <c r="C909" s="90"/>
      <c r="D909" s="90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9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60"/>
      <c r="AE909" s="60"/>
      <c r="AF909" s="60"/>
      <c r="AG909" s="60"/>
      <c r="AH909" s="60"/>
      <c r="AI909" s="60"/>
      <c r="AJ909" s="99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100"/>
      <c r="AY909" s="60"/>
    </row>
    <row r="910" spans="1:51" ht="15.75" customHeight="1">
      <c r="A910" s="87"/>
      <c r="B910" s="90"/>
      <c r="C910" s="90"/>
      <c r="D910" s="90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9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60"/>
      <c r="AE910" s="60"/>
      <c r="AF910" s="60"/>
      <c r="AG910" s="60"/>
      <c r="AH910" s="60"/>
      <c r="AI910" s="60"/>
      <c r="AJ910" s="99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100"/>
      <c r="AY910" s="60"/>
    </row>
    <row r="911" spans="1:51" ht="15.75" customHeight="1">
      <c r="A911" s="87"/>
      <c r="B911" s="90"/>
      <c r="C911" s="90"/>
      <c r="D911" s="90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9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60"/>
      <c r="AE911" s="60"/>
      <c r="AF911" s="60"/>
      <c r="AG911" s="60"/>
      <c r="AH911" s="60"/>
      <c r="AI911" s="60"/>
      <c r="AJ911" s="99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100"/>
      <c r="AY911" s="60"/>
    </row>
    <row r="912" spans="1:51" ht="15.75" customHeight="1">
      <c r="A912" s="87"/>
      <c r="B912" s="90"/>
      <c r="C912" s="90"/>
      <c r="D912" s="90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9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60"/>
      <c r="AE912" s="60"/>
      <c r="AF912" s="60"/>
      <c r="AG912" s="60"/>
      <c r="AH912" s="60"/>
      <c r="AI912" s="60"/>
      <c r="AJ912" s="99"/>
      <c r="AK912" s="60"/>
      <c r="AL912" s="60"/>
      <c r="AM912" s="60"/>
      <c r="AN912" s="60"/>
      <c r="AO912" s="60"/>
      <c r="AP912" s="60"/>
      <c r="AQ912" s="60"/>
      <c r="AR912" s="60"/>
      <c r="AS912" s="60"/>
      <c r="AT912" s="60"/>
      <c r="AU912" s="60"/>
      <c r="AV912" s="60"/>
      <c r="AW912" s="60"/>
      <c r="AX912" s="100"/>
      <c r="AY912" s="60"/>
    </row>
    <row r="913" spans="1:51" ht="15.75" customHeight="1">
      <c r="A913" s="87"/>
      <c r="B913" s="90"/>
      <c r="C913" s="90"/>
      <c r="D913" s="90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9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60"/>
      <c r="AE913" s="60"/>
      <c r="AF913" s="60"/>
      <c r="AG913" s="60"/>
      <c r="AH913" s="60"/>
      <c r="AI913" s="60"/>
      <c r="AJ913" s="99"/>
      <c r="AK913" s="60"/>
      <c r="AL913" s="60"/>
      <c r="AM913" s="60"/>
      <c r="AN913" s="60"/>
      <c r="AO913" s="60"/>
      <c r="AP913" s="60"/>
      <c r="AQ913" s="60"/>
      <c r="AR913" s="60"/>
      <c r="AS913" s="60"/>
      <c r="AT913" s="60"/>
      <c r="AU913" s="60"/>
      <c r="AV913" s="60"/>
      <c r="AW913" s="60"/>
      <c r="AX913" s="100"/>
      <c r="AY913" s="60"/>
    </row>
    <row r="914" spans="1:51" ht="15.75" customHeight="1">
      <c r="A914" s="87"/>
      <c r="B914" s="90"/>
      <c r="C914" s="90"/>
      <c r="D914" s="90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9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60"/>
      <c r="AE914" s="60"/>
      <c r="AF914" s="60"/>
      <c r="AG914" s="60"/>
      <c r="AH914" s="60"/>
      <c r="AI914" s="60"/>
      <c r="AJ914" s="99"/>
      <c r="AK914" s="60"/>
      <c r="AL914" s="60"/>
      <c r="AM914" s="60"/>
      <c r="AN914" s="60"/>
      <c r="AO914" s="60"/>
      <c r="AP914" s="60"/>
      <c r="AQ914" s="60"/>
      <c r="AR914" s="60"/>
      <c r="AS914" s="60"/>
      <c r="AT914" s="60"/>
      <c r="AU914" s="60"/>
      <c r="AV914" s="60"/>
      <c r="AW914" s="60"/>
      <c r="AX914" s="100"/>
      <c r="AY914" s="60"/>
    </row>
    <row r="915" spans="1:51" ht="15.75" customHeight="1">
      <c r="A915" s="87"/>
      <c r="B915" s="90"/>
      <c r="C915" s="90"/>
      <c r="D915" s="90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9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60"/>
      <c r="AE915" s="60"/>
      <c r="AF915" s="60"/>
      <c r="AG915" s="60"/>
      <c r="AH915" s="60"/>
      <c r="AI915" s="60"/>
      <c r="AJ915" s="99"/>
      <c r="AK915" s="60"/>
      <c r="AL915" s="60"/>
      <c r="AM915" s="60"/>
      <c r="AN915" s="60"/>
      <c r="AO915" s="60"/>
      <c r="AP915" s="60"/>
      <c r="AQ915" s="60"/>
      <c r="AR915" s="60"/>
      <c r="AS915" s="60"/>
      <c r="AT915" s="60"/>
      <c r="AU915" s="60"/>
      <c r="AV915" s="60"/>
      <c r="AW915" s="60"/>
      <c r="AX915" s="100"/>
      <c r="AY915" s="60"/>
    </row>
    <row r="916" spans="1:51" ht="15.75" customHeight="1">
      <c r="A916" s="87"/>
      <c r="B916" s="90"/>
      <c r="C916" s="90"/>
      <c r="D916" s="90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9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60"/>
      <c r="AE916" s="60"/>
      <c r="AF916" s="60"/>
      <c r="AG916" s="60"/>
      <c r="AH916" s="60"/>
      <c r="AI916" s="60"/>
      <c r="AJ916" s="99"/>
      <c r="AK916" s="60"/>
      <c r="AL916" s="60"/>
      <c r="AM916" s="60"/>
      <c r="AN916" s="60"/>
      <c r="AO916" s="60"/>
      <c r="AP916" s="60"/>
      <c r="AQ916" s="60"/>
      <c r="AR916" s="60"/>
      <c r="AS916" s="60"/>
      <c r="AT916" s="60"/>
      <c r="AU916" s="60"/>
      <c r="AV916" s="60"/>
      <c r="AW916" s="60"/>
      <c r="AX916" s="100"/>
      <c r="AY916" s="60"/>
    </row>
    <row r="917" spans="1:51" ht="15.75" customHeight="1">
      <c r="A917" s="87"/>
      <c r="B917" s="90"/>
      <c r="C917" s="90"/>
      <c r="D917" s="90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9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60"/>
      <c r="AE917" s="60"/>
      <c r="AF917" s="60"/>
      <c r="AG917" s="60"/>
      <c r="AH917" s="60"/>
      <c r="AI917" s="60"/>
      <c r="AJ917" s="99"/>
      <c r="AK917" s="60"/>
      <c r="AL917" s="60"/>
      <c r="AM917" s="60"/>
      <c r="AN917" s="60"/>
      <c r="AO917" s="60"/>
      <c r="AP917" s="60"/>
      <c r="AQ917" s="60"/>
      <c r="AR917" s="60"/>
      <c r="AS917" s="60"/>
      <c r="AT917" s="60"/>
      <c r="AU917" s="60"/>
      <c r="AV917" s="60"/>
      <c r="AW917" s="60"/>
      <c r="AX917" s="100"/>
      <c r="AY917" s="60"/>
    </row>
    <row r="918" spans="1:51" ht="15.75" customHeight="1">
      <c r="A918" s="87"/>
      <c r="B918" s="90"/>
      <c r="C918" s="90"/>
      <c r="D918" s="90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9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60"/>
      <c r="AE918" s="60"/>
      <c r="AF918" s="60"/>
      <c r="AG918" s="60"/>
      <c r="AH918" s="60"/>
      <c r="AI918" s="60"/>
      <c r="AJ918" s="99"/>
      <c r="AK918" s="60"/>
      <c r="AL918" s="60"/>
      <c r="AM918" s="60"/>
      <c r="AN918" s="60"/>
      <c r="AO918" s="60"/>
      <c r="AP918" s="60"/>
      <c r="AQ918" s="60"/>
      <c r="AR918" s="60"/>
      <c r="AS918" s="60"/>
      <c r="AT918" s="60"/>
      <c r="AU918" s="60"/>
      <c r="AV918" s="60"/>
      <c r="AW918" s="60"/>
      <c r="AX918" s="100"/>
      <c r="AY918" s="60"/>
    </row>
    <row r="919" spans="1:51" ht="15.75" customHeight="1">
      <c r="A919" s="87"/>
      <c r="B919" s="90"/>
      <c r="C919" s="90"/>
      <c r="D919" s="90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9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60"/>
      <c r="AE919" s="60"/>
      <c r="AF919" s="60"/>
      <c r="AG919" s="60"/>
      <c r="AH919" s="60"/>
      <c r="AI919" s="60"/>
      <c r="AJ919" s="99"/>
      <c r="AK919" s="60"/>
      <c r="AL919" s="60"/>
      <c r="AM919" s="60"/>
      <c r="AN919" s="60"/>
      <c r="AO919" s="60"/>
      <c r="AP919" s="60"/>
      <c r="AQ919" s="60"/>
      <c r="AR919" s="60"/>
      <c r="AS919" s="60"/>
      <c r="AT919" s="60"/>
      <c r="AU919" s="60"/>
      <c r="AV919" s="60"/>
      <c r="AW919" s="60"/>
      <c r="AX919" s="100"/>
      <c r="AY919" s="60"/>
    </row>
    <row r="920" spans="1:51" ht="15.75" customHeight="1">
      <c r="A920" s="87"/>
      <c r="B920" s="90"/>
      <c r="C920" s="90"/>
      <c r="D920" s="90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9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60"/>
      <c r="AE920" s="60"/>
      <c r="AF920" s="60"/>
      <c r="AG920" s="60"/>
      <c r="AH920" s="60"/>
      <c r="AI920" s="60"/>
      <c r="AJ920" s="99"/>
      <c r="AK920" s="60"/>
      <c r="AL920" s="60"/>
      <c r="AM920" s="60"/>
      <c r="AN920" s="60"/>
      <c r="AO920" s="60"/>
      <c r="AP920" s="60"/>
      <c r="AQ920" s="60"/>
      <c r="AR920" s="60"/>
      <c r="AS920" s="60"/>
      <c r="AT920" s="60"/>
      <c r="AU920" s="60"/>
      <c r="AV920" s="60"/>
      <c r="AW920" s="60"/>
      <c r="AX920" s="100"/>
      <c r="AY920" s="60"/>
    </row>
    <row r="921" spans="1:51" ht="15.75" customHeight="1">
      <c r="A921" s="87"/>
      <c r="B921" s="90"/>
      <c r="C921" s="90"/>
      <c r="D921" s="90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9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60"/>
      <c r="AE921" s="60"/>
      <c r="AF921" s="60"/>
      <c r="AG921" s="60"/>
      <c r="AH921" s="60"/>
      <c r="AI921" s="60"/>
      <c r="AJ921" s="99"/>
      <c r="AK921" s="60"/>
      <c r="AL921" s="60"/>
      <c r="AM921" s="60"/>
      <c r="AN921" s="60"/>
      <c r="AO921" s="60"/>
      <c r="AP921" s="60"/>
      <c r="AQ921" s="60"/>
      <c r="AR921" s="60"/>
      <c r="AS921" s="60"/>
      <c r="AT921" s="60"/>
      <c r="AU921" s="60"/>
      <c r="AV921" s="60"/>
      <c r="AW921" s="60"/>
      <c r="AX921" s="100"/>
      <c r="AY921" s="60"/>
    </row>
    <row r="922" spans="1:51" ht="15.75" customHeight="1">
      <c r="A922" s="87"/>
      <c r="B922" s="90"/>
      <c r="C922" s="90"/>
      <c r="D922" s="90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9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60"/>
      <c r="AE922" s="60"/>
      <c r="AF922" s="60"/>
      <c r="AG922" s="60"/>
      <c r="AH922" s="60"/>
      <c r="AI922" s="60"/>
      <c r="AJ922" s="99"/>
      <c r="AK922" s="60"/>
      <c r="AL922" s="60"/>
      <c r="AM922" s="60"/>
      <c r="AN922" s="60"/>
      <c r="AO922" s="60"/>
      <c r="AP922" s="60"/>
      <c r="AQ922" s="60"/>
      <c r="AR922" s="60"/>
      <c r="AS922" s="60"/>
      <c r="AT922" s="60"/>
      <c r="AU922" s="60"/>
      <c r="AV922" s="60"/>
      <c r="AW922" s="60"/>
      <c r="AX922" s="100"/>
      <c r="AY922" s="60"/>
    </row>
    <row r="923" spans="1:51" ht="15.75" customHeight="1">
      <c r="A923" s="87"/>
      <c r="B923" s="90"/>
      <c r="C923" s="90"/>
      <c r="D923" s="90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9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60"/>
      <c r="AE923" s="60"/>
      <c r="AF923" s="60"/>
      <c r="AG923" s="60"/>
      <c r="AH923" s="60"/>
      <c r="AI923" s="60"/>
      <c r="AJ923" s="99"/>
      <c r="AK923" s="60"/>
      <c r="AL923" s="60"/>
      <c r="AM923" s="60"/>
      <c r="AN923" s="60"/>
      <c r="AO923" s="60"/>
      <c r="AP923" s="60"/>
      <c r="AQ923" s="60"/>
      <c r="AR923" s="60"/>
      <c r="AS923" s="60"/>
      <c r="AT923" s="60"/>
      <c r="AU923" s="60"/>
      <c r="AV923" s="60"/>
      <c r="AW923" s="60"/>
      <c r="AX923" s="100"/>
      <c r="AY923" s="60"/>
    </row>
    <row r="924" spans="1:51" ht="15.75" customHeight="1">
      <c r="A924" s="87"/>
      <c r="B924" s="90"/>
      <c r="C924" s="90"/>
      <c r="D924" s="90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9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60"/>
      <c r="AE924" s="60"/>
      <c r="AF924" s="60"/>
      <c r="AG924" s="60"/>
      <c r="AH924" s="60"/>
      <c r="AI924" s="60"/>
      <c r="AJ924" s="99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100"/>
      <c r="AY924" s="60"/>
    </row>
    <row r="925" spans="1:51" ht="15.75" customHeight="1">
      <c r="A925" s="87"/>
      <c r="B925" s="90"/>
      <c r="C925" s="90"/>
      <c r="D925" s="90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9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60"/>
      <c r="AE925" s="60"/>
      <c r="AF925" s="60"/>
      <c r="AG925" s="60"/>
      <c r="AH925" s="60"/>
      <c r="AI925" s="60"/>
      <c r="AJ925" s="99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100"/>
      <c r="AY925" s="60"/>
    </row>
    <row r="926" spans="1:51" ht="15.75" customHeight="1">
      <c r="A926" s="87"/>
      <c r="B926" s="90"/>
      <c r="C926" s="90"/>
      <c r="D926" s="90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9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60"/>
      <c r="AE926" s="60"/>
      <c r="AF926" s="60"/>
      <c r="AG926" s="60"/>
      <c r="AH926" s="60"/>
      <c r="AI926" s="60"/>
      <c r="AJ926" s="99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100"/>
      <c r="AY926" s="60"/>
    </row>
    <row r="927" spans="1:51" ht="15.75" customHeight="1">
      <c r="A927" s="87"/>
      <c r="B927" s="90"/>
      <c r="C927" s="90"/>
      <c r="D927" s="90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9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60"/>
      <c r="AE927" s="60"/>
      <c r="AF927" s="60"/>
      <c r="AG927" s="60"/>
      <c r="AH927" s="60"/>
      <c r="AI927" s="60"/>
      <c r="AJ927" s="99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100"/>
      <c r="AY927" s="60"/>
    </row>
    <row r="928" spans="1:51" ht="15.75" customHeight="1">
      <c r="A928" s="87"/>
      <c r="B928" s="90"/>
      <c r="C928" s="90"/>
      <c r="D928" s="90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9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60"/>
      <c r="AE928" s="60"/>
      <c r="AF928" s="60"/>
      <c r="AG928" s="60"/>
      <c r="AH928" s="60"/>
      <c r="AI928" s="60"/>
      <c r="AJ928" s="99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100"/>
      <c r="AY928" s="60"/>
    </row>
    <row r="929" spans="1:51" ht="15.75" customHeight="1">
      <c r="A929" s="87"/>
      <c r="B929" s="90"/>
      <c r="C929" s="90"/>
      <c r="D929" s="90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9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60"/>
      <c r="AE929" s="60"/>
      <c r="AF929" s="60"/>
      <c r="AG929" s="60"/>
      <c r="AH929" s="60"/>
      <c r="AI929" s="60"/>
      <c r="AJ929" s="99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100"/>
      <c r="AY929" s="60"/>
    </row>
    <row r="930" spans="1:51" ht="15.75" customHeight="1">
      <c r="A930" s="87"/>
      <c r="B930" s="90"/>
      <c r="C930" s="90"/>
      <c r="D930" s="90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9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60"/>
      <c r="AE930" s="60"/>
      <c r="AF930" s="60"/>
      <c r="AG930" s="60"/>
      <c r="AH930" s="60"/>
      <c r="AI930" s="60"/>
      <c r="AJ930" s="99"/>
      <c r="AK930" s="60"/>
      <c r="AL930" s="60"/>
      <c r="AM930" s="60"/>
      <c r="AN930" s="60"/>
      <c r="AO930" s="60"/>
      <c r="AP930" s="60"/>
      <c r="AQ930" s="60"/>
      <c r="AR930" s="60"/>
      <c r="AS930" s="60"/>
      <c r="AT930" s="60"/>
      <c r="AU930" s="60"/>
      <c r="AV930" s="60"/>
      <c r="AW930" s="60"/>
      <c r="AX930" s="100"/>
      <c r="AY930" s="60"/>
    </row>
    <row r="931" spans="1:51" ht="15.75" customHeight="1">
      <c r="A931" s="87"/>
      <c r="B931" s="90"/>
      <c r="C931" s="90"/>
      <c r="D931" s="90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9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60"/>
      <c r="AE931" s="60"/>
      <c r="AF931" s="60"/>
      <c r="AG931" s="60"/>
      <c r="AH931" s="60"/>
      <c r="AI931" s="60"/>
      <c r="AJ931" s="99"/>
      <c r="AK931" s="60"/>
      <c r="AL931" s="60"/>
      <c r="AM931" s="60"/>
      <c r="AN931" s="60"/>
      <c r="AO931" s="60"/>
      <c r="AP931" s="60"/>
      <c r="AQ931" s="60"/>
      <c r="AR931" s="60"/>
      <c r="AS931" s="60"/>
      <c r="AT931" s="60"/>
      <c r="AU931" s="60"/>
      <c r="AV931" s="60"/>
      <c r="AW931" s="60"/>
      <c r="AX931" s="100"/>
      <c r="AY931" s="60"/>
    </row>
    <row r="932" spans="1:51" ht="15.75" customHeight="1">
      <c r="A932" s="87"/>
      <c r="B932" s="90"/>
      <c r="C932" s="90"/>
      <c r="D932" s="90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9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60"/>
      <c r="AE932" s="60"/>
      <c r="AF932" s="60"/>
      <c r="AG932" s="60"/>
      <c r="AH932" s="60"/>
      <c r="AI932" s="60"/>
      <c r="AJ932" s="99"/>
      <c r="AK932" s="60"/>
      <c r="AL932" s="60"/>
      <c r="AM932" s="60"/>
      <c r="AN932" s="60"/>
      <c r="AO932" s="60"/>
      <c r="AP932" s="60"/>
      <c r="AQ932" s="60"/>
      <c r="AR932" s="60"/>
      <c r="AS932" s="60"/>
      <c r="AT932" s="60"/>
      <c r="AU932" s="60"/>
      <c r="AV932" s="60"/>
      <c r="AW932" s="60"/>
      <c r="AX932" s="100"/>
      <c r="AY932" s="60"/>
    </row>
    <row r="933" spans="1:51" ht="15.75" customHeight="1">
      <c r="A933" s="87"/>
      <c r="B933" s="90"/>
      <c r="C933" s="90"/>
      <c r="D933" s="90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9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60"/>
      <c r="AE933" s="60"/>
      <c r="AF933" s="60"/>
      <c r="AG933" s="60"/>
      <c r="AH933" s="60"/>
      <c r="AI933" s="60"/>
      <c r="AJ933" s="99"/>
      <c r="AK933" s="60"/>
      <c r="AL933" s="60"/>
      <c r="AM933" s="60"/>
      <c r="AN933" s="60"/>
      <c r="AO933" s="60"/>
      <c r="AP933" s="60"/>
      <c r="AQ933" s="60"/>
      <c r="AR933" s="60"/>
      <c r="AS933" s="60"/>
      <c r="AT933" s="60"/>
      <c r="AU933" s="60"/>
      <c r="AV933" s="60"/>
      <c r="AW933" s="60"/>
      <c r="AX933" s="100"/>
      <c r="AY933" s="60"/>
    </row>
    <row r="934" spans="1:51" ht="15.75" customHeight="1">
      <c r="A934" s="87"/>
      <c r="B934" s="90"/>
      <c r="C934" s="90"/>
      <c r="D934" s="90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9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60"/>
      <c r="AE934" s="60"/>
      <c r="AF934" s="60"/>
      <c r="AG934" s="60"/>
      <c r="AH934" s="60"/>
      <c r="AI934" s="60"/>
      <c r="AJ934" s="99"/>
      <c r="AK934" s="60"/>
      <c r="AL934" s="60"/>
      <c r="AM934" s="60"/>
      <c r="AN934" s="60"/>
      <c r="AO934" s="60"/>
      <c r="AP934" s="60"/>
      <c r="AQ934" s="60"/>
      <c r="AR934" s="60"/>
      <c r="AS934" s="60"/>
      <c r="AT934" s="60"/>
      <c r="AU934" s="60"/>
      <c r="AV934" s="60"/>
      <c r="AW934" s="60"/>
      <c r="AX934" s="100"/>
      <c r="AY934" s="60"/>
    </row>
    <row r="935" spans="1:51" ht="15.75" customHeight="1">
      <c r="A935" s="87"/>
      <c r="B935" s="90"/>
      <c r="C935" s="90"/>
      <c r="D935" s="90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9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60"/>
      <c r="AE935" s="60"/>
      <c r="AF935" s="60"/>
      <c r="AG935" s="60"/>
      <c r="AH935" s="60"/>
      <c r="AI935" s="60"/>
      <c r="AJ935" s="99"/>
      <c r="AK935" s="60"/>
      <c r="AL935" s="60"/>
      <c r="AM935" s="60"/>
      <c r="AN935" s="60"/>
      <c r="AO935" s="60"/>
      <c r="AP935" s="60"/>
      <c r="AQ935" s="60"/>
      <c r="AR935" s="60"/>
      <c r="AS935" s="60"/>
      <c r="AT935" s="60"/>
      <c r="AU935" s="60"/>
      <c r="AV935" s="60"/>
      <c r="AW935" s="60"/>
      <c r="AX935" s="100"/>
      <c r="AY935" s="60"/>
    </row>
    <row r="936" spans="1:51" ht="15.75" customHeight="1">
      <c r="A936" s="87"/>
      <c r="B936" s="90"/>
      <c r="C936" s="90"/>
      <c r="D936" s="90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9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60"/>
      <c r="AE936" s="60"/>
      <c r="AF936" s="60"/>
      <c r="AG936" s="60"/>
      <c r="AH936" s="60"/>
      <c r="AI936" s="60"/>
      <c r="AJ936" s="99"/>
      <c r="AK936" s="60"/>
      <c r="AL936" s="60"/>
      <c r="AM936" s="60"/>
      <c r="AN936" s="60"/>
      <c r="AO936" s="60"/>
      <c r="AP936" s="60"/>
      <c r="AQ936" s="60"/>
      <c r="AR936" s="60"/>
      <c r="AS936" s="60"/>
      <c r="AT936" s="60"/>
      <c r="AU936" s="60"/>
      <c r="AV936" s="60"/>
      <c r="AW936" s="60"/>
      <c r="AX936" s="100"/>
      <c r="AY936" s="60"/>
    </row>
    <row r="937" spans="1:51" ht="15.75" customHeight="1">
      <c r="A937" s="87"/>
      <c r="B937" s="90"/>
      <c r="C937" s="90"/>
      <c r="D937" s="90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9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60"/>
      <c r="AE937" s="60"/>
      <c r="AF937" s="60"/>
      <c r="AG937" s="60"/>
      <c r="AH937" s="60"/>
      <c r="AI937" s="60"/>
      <c r="AJ937" s="99"/>
      <c r="AK937" s="60"/>
      <c r="AL937" s="60"/>
      <c r="AM937" s="60"/>
      <c r="AN937" s="60"/>
      <c r="AO937" s="60"/>
      <c r="AP937" s="60"/>
      <c r="AQ937" s="60"/>
      <c r="AR937" s="60"/>
      <c r="AS937" s="60"/>
      <c r="AT937" s="60"/>
      <c r="AU937" s="60"/>
      <c r="AV937" s="60"/>
      <c r="AW937" s="60"/>
      <c r="AX937" s="100"/>
      <c r="AY937" s="60"/>
    </row>
    <row r="938" spans="1:51" ht="15.75" customHeight="1">
      <c r="A938" s="87"/>
      <c r="B938" s="90"/>
      <c r="C938" s="90"/>
      <c r="D938" s="90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9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60"/>
      <c r="AE938" s="60"/>
      <c r="AF938" s="60"/>
      <c r="AG938" s="60"/>
      <c r="AH938" s="60"/>
      <c r="AI938" s="60"/>
      <c r="AJ938" s="99"/>
      <c r="AK938" s="60"/>
      <c r="AL938" s="60"/>
      <c r="AM938" s="60"/>
      <c r="AN938" s="60"/>
      <c r="AO938" s="60"/>
      <c r="AP938" s="60"/>
      <c r="AQ938" s="60"/>
      <c r="AR938" s="60"/>
      <c r="AS938" s="60"/>
      <c r="AT938" s="60"/>
      <c r="AU938" s="60"/>
      <c r="AV938" s="60"/>
      <c r="AW938" s="60"/>
      <c r="AX938" s="100"/>
      <c r="AY938" s="60"/>
    </row>
    <row r="939" spans="1:51" ht="15.75" customHeight="1">
      <c r="A939" s="87"/>
      <c r="B939" s="90"/>
      <c r="C939" s="90"/>
      <c r="D939" s="90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9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60"/>
      <c r="AE939" s="60"/>
      <c r="AF939" s="60"/>
      <c r="AG939" s="60"/>
      <c r="AH939" s="60"/>
      <c r="AI939" s="60"/>
      <c r="AJ939" s="99"/>
      <c r="AK939" s="60"/>
      <c r="AL939" s="60"/>
      <c r="AM939" s="60"/>
      <c r="AN939" s="60"/>
      <c r="AO939" s="60"/>
      <c r="AP939" s="60"/>
      <c r="AQ939" s="60"/>
      <c r="AR939" s="60"/>
      <c r="AS939" s="60"/>
      <c r="AT939" s="60"/>
      <c r="AU939" s="60"/>
      <c r="AV939" s="60"/>
      <c r="AW939" s="60"/>
      <c r="AX939" s="100"/>
      <c r="AY939" s="60"/>
    </row>
    <row r="940" spans="1:51" ht="15.75" customHeight="1">
      <c r="A940" s="87"/>
      <c r="B940" s="90"/>
      <c r="C940" s="90"/>
      <c r="D940" s="90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9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60"/>
      <c r="AE940" s="60"/>
      <c r="AF940" s="60"/>
      <c r="AG940" s="60"/>
      <c r="AH940" s="60"/>
      <c r="AI940" s="60"/>
      <c r="AJ940" s="99"/>
      <c r="AK940" s="60"/>
      <c r="AL940" s="60"/>
      <c r="AM940" s="60"/>
      <c r="AN940" s="60"/>
      <c r="AO940" s="60"/>
      <c r="AP940" s="60"/>
      <c r="AQ940" s="60"/>
      <c r="AR940" s="60"/>
      <c r="AS940" s="60"/>
      <c r="AT940" s="60"/>
      <c r="AU940" s="60"/>
      <c r="AV940" s="60"/>
      <c r="AW940" s="60"/>
      <c r="AX940" s="100"/>
      <c r="AY940" s="60"/>
    </row>
    <row r="941" spans="1:51" ht="15.75" customHeight="1">
      <c r="A941" s="87"/>
      <c r="B941" s="90"/>
      <c r="C941" s="90"/>
      <c r="D941" s="90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9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60"/>
      <c r="AE941" s="60"/>
      <c r="AF941" s="60"/>
      <c r="AG941" s="60"/>
      <c r="AH941" s="60"/>
      <c r="AI941" s="60"/>
      <c r="AJ941" s="99"/>
      <c r="AK941" s="60"/>
      <c r="AL941" s="60"/>
      <c r="AM941" s="60"/>
      <c r="AN941" s="60"/>
      <c r="AO941" s="60"/>
      <c r="AP941" s="60"/>
      <c r="AQ941" s="60"/>
      <c r="AR941" s="60"/>
      <c r="AS941" s="60"/>
      <c r="AT941" s="60"/>
      <c r="AU941" s="60"/>
      <c r="AV941" s="60"/>
      <c r="AW941" s="60"/>
      <c r="AX941" s="100"/>
      <c r="AY941" s="60"/>
    </row>
    <row r="942" spans="1:51" ht="15.75" customHeight="1">
      <c r="A942" s="87"/>
      <c r="B942" s="90"/>
      <c r="C942" s="90"/>
      <c r="D942" s="90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9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60"/>
      <c r="AE942" s="60"/>
      <c r="AF942" s="60"/>
      <c r="AG942" s="60"/>
      <c r="AH942" s="60"/>
      <c r="AI942" s="60"/>
      <c r="AJ942" s="99"/>
      <c r="AK942" s="60"/>
      <c r="AL942" s="60"/>
      <c r="AM942" s="60"/>
      <c r="AN942" s="60"/>
      <c r="AO942" s="60"/>
      <c r="AP942" s="60"/>
      <c r="AQ942" s="60"/>
      <c r="AR942" s="60"/>
      <c r="AS942" s="60"/>
      <c r="AT942" s="60"/>
      <c r="AU942" s="60"/>
      <c r="AV942" s="60"/>
      <c r="AW942" s="60"/>
      <c r="AX942" s="100"/>
      <c r="AY942" s="60"/>
    </row>
    <row r="943" spans="1:51" ht="15.75" customHeight="1">
      <c r="A943" s="87"/>
      <c r="B943" s="90"/>
      <c r="C943" s="90"/>
      <c r="D943" s="90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9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60"/>
      <c r="AE943" s="60"/>
      <c r="AF943" s="60"/>
      <c r="AG943" s="60"/>
      <c r="AH943" s="60"/>
      <c r="AI943" s="60"/>
      <c r="AJ943" s="99"/>
      <c r="AK943" s="60"/>
      <c r="AL943" s="60"/>
      <c r="AM943" s="60"/>
      <c r="AN943" s="60"/>
      <c r="AO943" s="60"/>
      <c r="AP943" s="60"/>
      <c r="AQ943" s="60"/>
      <c r="AR943" s="60"/>
      <c r="AS943" s="60"/>
      <c r="AT943" s="60"/>
      <c r="AU943" s="60"/>
      <c r="AV943" s="60"/>
      <c r="AW943" s="60"/>
      <c r="AX943" s="100"/>
      <c r="AY943" s="60"/>
    </row>
    <row r="944" spans="1:51" ht="15.75" customHeight="1">
      <c r="A944" s="87"/>
      <c r="B944" s="90"/>
      <c r="C944" s="90"/>
      <c r="D944" s="90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9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60"/>
      <c r="AE944" s="60"/>
      <c r="AF944" s="60"/>
      <c r="AG944" s="60"/>
      <c r="AH944" s="60"/>
      <c r="AI944" s="60"/>
      <c r="AJ944" s="99"/>
      <c r="AK944" s="60"/>
      <c r="AL944" s="60"/>
      <c r="AM944" s="60"/>
      <c r="AN944" s="60"/>
      <c r="AO944" s="60"/>
      <c r="AP944" s="60"/>
      <c r="AQ944" s="60"/>
      <c r="AR944" s="60"/>
      <c r="AS944" s="60"/>
      <c r="AT944" s="60"/>
      <c r="AU944" s="60"/>
      <c r="AV944" s="60"/>
      <c r="AW944" s="60"/>
      <c r="AX944" s="100"/>
      <c r="AY944" s="60"/>
    </row>
    <row r="945" spans="1:51" ht="15.75" customHeight="1">
      <c r="A945" s="87"/>
      <c r="B945" s="90"/>
      <c r="C945" s="90"/>
      <c r="D945" s="90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9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60"/>
      <c r="AE945" s="60"/>
      <c r="AF945" s="60"/>
      <c r="AG945" s="60"/>
      <c r="AH945" s="60"/>
      <c r="AI945" s="60"/>
      <c r="AJ945" s="99"/>
      <c r="AK945" s="60"/>
      <c r="AL945" s="60"/>
      <c r="AM945" s="60"/>
      <c r="AN945" s="60"/>
      <c r="AO945" s="60"/>
      <c r="AP945" s="60"/>
      <c r="AQ945" s="60"/>
      <c r="AR945" s="60"/>
      <c r="AS945" s="60"/>
      <c r="AT945" s="60"/>
      <c r="AU945" s="60"/>
      <c r="AV945" s="60"/>
      <c r="AW945" s="60"/>
      <c r="AX945" s="100"/>
      <c r="AY945" s="60"/>
    </row>
    <row r="946" spans="1:51" ht="15.75" customHeight="1">
      <c r="A946" s="87"/>
      <c r="B946" s="90"/>
      <c r="C946" s="90"/>
      <c r="D946" s="90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9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60"/>
      <c r="AE946" s="60"/>
      <c r="AF946" s="60"/>
      <c r="AG946" s="60"/>
      <c r="AH946" s="60"/>
      <c r="AI946" s="60"/>
      <c r="AJ946" s="99"/>
      <c r="AK946" s="60"/>
      <c r="AL946" s="60"/>
      <c r="AM946" s="60"/>
      <c r="AN946" s="60"/>
      <c r="AO946" s="60"/>
      <c r="AP946" s="60"/>
      <c r="AQ946" s="60"/>
      <c r="AR946" s="60"/>
      <c r="AS946" s="60"/>
      <c r="AT946" s="60"/>
      <c r="AU946" s="60"/>
      <c r="AV946" s="60"/>
      <c r="AW946" s="60"/>
      <c r="AX946" s="100"/>
      <c r="AY946" s="60"/>
    </row>
    <row r="947" spans="1:51" ht="15.75" customHeight="1">
      <c r="A947" s="87"/>
      <c r="B947" s="90"/>
      <c r="C947" s="90"/>
      <c r="D947" s="90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9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60"/>
      <c r="AE947" s="60"/>
      <c r="AF947" s="60"/>
      <c r="AG947" s="60"/>
      <c r="AH947" s="60"/>
      <c r="AI947" s="60"/>
      <c r="AJ947" s="99"/>
      <c r="AK947" s="60"/>
      <c r="AL947" s="60"/>
      <c r="AM947" s="60"/>
      <c r="AN947" s="60"/>
      <c r="AO947" s="60"/>
      <c r="AP947" s="60"/>
      <c r="AQ947" s="60"/>
      <c r="AR947" s="60"/>
      <c r="AS947" s="60"/>
      <c r="AT947" s="60"/>
      <c r="AU947" s="60"/>
      <c r="AV947" s="60"/>
      <c r="AW947" s="60"/>
      <c r="AX947" s="100"/>
      <c r="AY947" s="60"/>
    </row>
    <row r="948" spans="1:51" ht="15.75" customHeight="1">
      <c r="A948" s="87"/>
      <c r="B948" s="90"/>
      <c r="C948" s="90"/>
      <c r="D948" s="90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9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60"/>
      <c r="AE948" s="60"/>
      <c r="AF948" s="60"/>
      <c r="AG948" s="60"/>
      <c r="AH948" s="60"/>
      <c r="AI948" s="60"/>
      <c r="AJ948" s="99"/>
      <c r="AK948" s="60"/>
      <c r="AL948" s="60"/>
      <c r="AM948" s="60"/>
      <c r="AN948" s="60"/>
      <c r="AO948" s="60"/>
      <c r="AP948" s="60"/>
      <c r="AQ948" s="60"/>
      <c r="AR948" s="60"/>
      <c r="AS948" s="60"/>
      <c r="AT948" s="60"/>
      <c r="AU948" s="60"/>
      <c r="AV948" s="60"/>
      <c r="AW948" s="60"/>
      <c r="AX948" s="100"/>
      <c r="AY948" s="60"/>
    </row>
    <row r="949" spans="1:51" ht="15.75" customHeight="1">
      <c r="A949" s="87"/>
      <c r="B949" s="90"/>
      <c r="C949" s="90"/>
      <c r="D949" s="90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9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60"/>
      <c r="AE949" s="60"/>
      <c r="AF949" s="60"/>
      <c r="AG949" s="60"/>
      <c r="AH949" s="60"/>
      <c r="AI949" s="60"/>
      <c r="AJ949" s="99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100"/>
      <c r="AY949" s="60"/>
    </row>
    <row r="950" spans="1:51" ht="15.75" customHeight="1">
      <c r="A950" s="87"/>
      <c r="B950" s="90"/>
      <c r="C950" s="90"/>
      <c r="D950" s="90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9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60"/>
      <c r="AE950" s="60"/>
      <c r="AF950" s="60"/>
      <c r="AG950" s="60"/>
      <c r="AH950" s="60"/>
      <c r="AI950" s="60"/>
      <c r="AJ950" s="99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100"/>
      <c r="AY950" s="60"/>
    </row>
    <row r="951" spans="1:51" ht="15.75" customHeight="1">
      <c r="A951" s="87"/>
      <c r="B951" s="90"/>
      <c r="C951" s="90"/>
      <c r="D951" s="90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9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60"/>
      <c r="AE951" s="60"/>
      <c r="AF951" s="60"/>
      <c r="AG951" s="60"/>
      <c r="AH951" s="60"/>
      <c r="AI951" s="60"/>
      <c r="AJ951" s="99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100"/>
      <c r="AY951" s="60"/>
    </row>
    <row r="952" spans="1:51" ht="15.75" customHeight="1">
      <c r="A952" s="87"/>
      <c r="B952" s="90"/>
      <c r="C952" s="90"/>
      <c r="D952" s="90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9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60"/>
      <c r="AE952" s="60"/>
      <c r="AF952" s="60"/>
      <c r="AG952" s="60"/>
      <c r="AH952" s="60"/>
      <c r="AI952" s="60"/>
      <c r="AJ952" s="99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100"/>
      <c r="AY952" s="60"/>
    </row>
    <row r="953" spans="1:51" ht="15.75" customHeight="1">
      <c r="A953" s="87"/>
      <c r="B953" s="90"/>
      <c r="C953" s="90"/>
      <c r="D953" s="90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9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60"/>
      <c r="AE953" s="60"/>
      <c r="AF953" s="60"/>
      <c r="AG953" s="60"/>
      <c r="AH953" s="60"/>
      <c r="AI953" s="60"/>
      <c r="AJ953" s="99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100"/>
      <c r="AY953" s="60"/>
    </row>
    <row r="954" spans="1:51" ht="15.75" customHeight="1">
      <c r="A954" s="87"/>
      <c r="B954" s="90"/>
      <c r="C954" s="90"/>
      <c r="D954" s="90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9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60"/>
      <c r="AE954" s="60"/>
      <c r="AF954" s="60"/>
      <c r="AG954" s="60"/>
      <c r="AH954" s="60"/>
      <c r="AI954" s="60"/>
      <c r="AJ954" s="99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100"/>
      <c r="AY954" s="60"/>
    </row>
    <row r="955" spans="1:51" ht="15.75" customHeight="1">
      <c r="A955" s="87"/>
      <c r="B955" s="90"/>
      <c r="C955" s="90"/>
      <c r="D955" s="90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9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60"/>
      <c r="AE955" s="60"/>
      <c r="AF955" s="60"/>
      <c r="AG955" s="60"/>
      <c r="AH955" s="60"/>
      <c r="AI955" s="60"/>
      <c r="AJ955" s="99"/>
      <c r="AK955" s="60"/>
      <c r="AL955" s="60"/>
      <c r="AM955" s="60"/>
      <c r="AN955" s="60"/>
      <c r="AO955" s="60"/>
      <c r="AP955" s="60"/>
      <c r="AQ955" s="60"/>
      <c r="AR955" s="60"/>
      <c r="AS955" s="60"/>
      <c r="AT955" s="60"/>
      <c r="AU955" s="60"/>
      <c r="AV955" s="60"/>
      <c r="AW955" s="60"/>
      <c r="AX955" s="100"/>
      <c r="AY955" s="60"/>
    </row>
    <row r="956" spans="1:51" ht="15.75" customHeight="1">
      <c r="A956" s="87"/>
      <c r="B956" s="90"/>
      <c r="C956" s="90"/>
      <c r="D956" s="90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9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60"/>
      <c r="AE956" s="60"/>
      <c r="AF956" s="60"/>
      <c r="AG956" s="60"/>
      <c r="AH956" s="60"/>
      <c r="AI956" s="60"/>
      <c r="AJ956" s="99"/>
      <c r="AK956" s="60"/>
      <c r="AL956" s="60"/>
      <c r="AM956" s="60"/>
      <c r="AN956" s="60"/>
      <c r="AO956" s="60"/>
      <c r="AP956" s="60"/>
      <c r="AQ956" s="60"/>
      <c r="AR956" s="60"/>
      <c r="AS956" s="60"/>
      <c r="AT956" s="60"/>
      <c r="AU956" s="60"/>
      <c r="AV956" s="60"/>
      <c r="AW956" s="60"/>
      <c r="AX956" s="100"/>
      <c r="AY956" s="60"/>
    </row>
    <row r="957" spans="1:51" ht="15.75" customHeight="1">
      <c r="A957" s="87"/>
      <c r="B957" s="90"/>
      <c r="C957" s="90"/>
      <c r="D957" s="90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9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60"/>
      <c r="AE957" s="60"/>
      <c r="AF957" s="60"/>
      <c r="AG957" s="60"/>
      <c r="AH957" s="60"/>
      <c r="AI957" s="60"/>
      <c r="AJ957" s="99"/>
      <c r="AK957" s="60"/>
      <c r="AL957" s="60"/>
      <c r="AM957" s="60"/>
      <c r="AN957" s="60"/>
      <c r="AO957" s="60"/>
      <c r="AP957" s="60"/>
      <c r="AQ957" s="60"/>
      <c r="AR957" s="60"/>
      <c r="AS957" s="60"/>
      <c r="AT957" s="60"/>
      <c r="AU957" s="60"/>
      <c r="AV957" s="60"/>
      <c r="AW957" s="60"/>
      <c r="AX957" s="100"/>
      <c r="AY957" s="60"/>
    </row>
    <row r="958" spans="1:51" ht="15.75" customHeight="1">
      <c r="A958" s="87"/>
      <c r="B958" s="90"/>
      <c r="C958" s="90"/>
      <c r="D958" s="90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9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60"/>
      <c r="AE958" s="60"/>
      <c r="AF958" s="60"/>
      <c r="AG958" s="60"/>
      <c r="AH958" s="60"/>
      <c r="AI958" s="60"/>
      <c r="AJ958" s="99"/>
      <c r="AK958" s="60"/>
      <c r="AL958" s="60"/>
      <c r="AM958" s="60"/>
      <c r="AN958" s="60"/>
      <c r="AO958" s="60"/>
      <c r="AP958" s="60"/>
      <c r="AQ958" s="60"/>
      <c r="AR958" s="60"/>
      <c r="AS958" s="60"/>
      <c r="AT958" s="60"/>
      <c r="AU958" s="60"/>
      <c r="AV958" s="60"/>
      <c r="AW958" s="60"/>
      <c r="AX958" s="100"/>
      <c r="AY958" s="60"/>
    </row>
    <row r="959" spans="1:51" ht="15.75" customHeight="1">
      <c r="A959" s="87"/>
      <c r="B959" s="90"/>
      <c r="C959" s="90"/>
      <c r="D959" s="90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9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60"/>
      <c r="AE959" s="60"/>
      <c r="AF959" s="60"/>
      <c r="AG959" s="60"/>
      <c r="AH959" s="60"/>
      <c r="AI959" s="60"/>
      <c r="AJ959" s="99"/>
      <c r="AK959" s="60"/>
      <c r="AL959" s="60"/>
      <c r="AM959" s="60"/>
      <c r="AN959" s="60"/>
      <c r="AO959" s="60"/>
      <c r="AP959" s="60"/>
      <c r="AQ959" s="60"/>
      <c r="AR959" s="60"/>
      <c r="AS959" s="60"/>
      <c r="AT959" s="60"/>
      <c r="AU959" s="60"/>
      <c r="AV959" s="60"/>
      <c r="AW959" s="60"/>
      <c r="AX959" s="100"/>
      <c r="AY959" s="60"/>
    </row>
    <row r="960" spans="1:51" ht="15.75" customHeight="1">
      <c r="A960" s="87"/>
      <c r="B960" s="90"/>
      <c r="C960" s="90"/>
      <c r="D960" s="90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9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60"/>
      <c r="AE960" s="60"/>
      <c r="AF960" s="60"/>
      <c r="AG960" s="60"/>
      <c r="AH960" s="60"/>
      <c r="AI960" s="60"/>
      <c r="AJ960" s="99"/>
      <c r="AK960" s="60"/>
      <c r="AL960" s="60"/>
      <c r="AM960" s="60"/>
      <c r="AN960" s="60"/>
      <c r="AO960" s="60"/>
      <c r="AP960" s="60"/>
      <c r="AQ960" s="60"/>
      <c r="AR960" s="60"/>
      <c r="AS960" s="60"/>
      <c r="AT960" s="60"/>
      <c r="AU960" s="60"/>
      <c r="AV960" s="60"/>
      <c r="AW960" s="60"/>
      <c r="AX960" s="100"/>
      <c r="AY960" s="60"/>
    </row>
    <row r="961" spans="1:51" ht="15.75" customHeight="1">
      <c r="A961" s="87"/>
      <c r="B961" s="90"/>
      <c r="C961" s="90"/>
      <c r="D961" s="90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9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60"/>
      <c r="AE961" s="60"/>
      <c r="AF961" s="60"/>
      <c r="AG961" s="60"/>
      <c r="AH961" s="60"/>
      <c r="AI961" s="60"/>
      <c r="AJ961" s="99"/>
      <c r="AK961" s="60"/>
      <c r="AL961" s="60"/>
      <c r="AM961" s="60"/>
      <c r="AN961" s="60"/>
      <c r="AO961" s="60"/>
      <c r="AP961" s="60"/>
      <c r="AQ961" s="60"/>
      <c r="AR961" s="60"/>
      <c r="AS961" s="60"/>
      <c r="AT961" s="60"/>
      <c r="AU961" s="60"/>
      <c r="AV961" s="60"/>
      <c r="AW961" s="60"/>
      <c r="AX961" s="100"/>
      <c r="AY961" s="60"/>
    </row>
    <row r="962" spans="1:51" ht="15.75" customHeight="1">
      <c r="A962" s="87"/>
      <c r="B962" s="90"/>
      <c r="C962" s="90"/>
      <c r="D962" s="90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9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60"/>
      <c r="AE962" s="60"/>
      <c r="AF962" s="60"/>
      <c r="AG962" s="60"/>
      <c r="AH962" s="60"/>
      <c r="AI962" s="60"/>
      <c r="AJ962" s="99"/>
      <c r="AK962" s="60"/>
      <c r="AL962" s="60"/>
      <c r="AM962" s="60"/>
      <c r="AN962" s="60"/>
      <c r="AO962" s="60"/>
      <c r="AP962" s="60"/>
      <c r="AQ962" s="60"/>
      <c r="AR962" s="60"/>
      <c r="AS962" s="60"/>
      <c r="AT962" s="60"/>
      <c r="AU962" s="60"/>
      <c r="AV962" s="60"/>
      <c r="AW962" s="60"/>
      <c r="AX962" s="100"/>
      <c r="AY962" s="60"/>
    </row>
    <row r="963" spans="1:51" ht="15.75" customHeight="1">
      <c r="A963" s="87"/>
      <c r="B963" s="90"/>
      <c r="C963" s="90"/>
      <c r="D963" s="90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9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60"/>
      <c r="AE963" s="60"/>
      <c r="AF963" s="60"/>
      <c r="AG963" s="60"/>
      <c r="AH963" s="60"/>
      <c r="AI963" s="60"/>
      <c r="AJ963" s="99"/>
      <c r="AK963" s="60"/>
      <c r="AL963" s="60"/>
      <c r="AM963" s="60"/>
      <c r="AN963" s="60"/>
      <c r="AO963" s="60"/>
      <c r="AP963" s="60"/>
      <c r="AQ963" s="60"/>
      <c r="AR963" s="60"/>
      <c r="AS963" s="60"/>
      <c r="AT963" s="60"/>
      <c r="AU963" s="60"/>
      <c r="AV963" s="60"/>
      <c r="AW963" s="60"/>
      <c r="AX963" s="100"/>
      <c r="AY963" s="60"/>
    </row>
    <row r="964" spans="1:51" ht="15.75" customHeight="1">
      <c r="A964" s="87"/>
      <c r="B964" s="90"/>
      <c r="C964" s="90"/>
      <c r="D964" s="90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9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60"/>
      <c r="AE964" s="60"/>
      <c r="AF964" s="60"/>
      <c r="AG964" s="60"/>
      <c r="AH964" s="60"/>
      <c r="AI964" s="60"/>
      <c r="AJ964" s="99"/>
      <c r="AK964" s="60"/>
      <c r="AL964" s="60"/>
      <c r="AM964" s="60"/>
      <c r="AN964" s="60"/>
      <c r="AO964" s="60"/>
      <c r="AP964" s="60"/>
      <c r="AQ964" s="60"/>
      <c r="AR964" s="60"/>
      <c r="AS964" s="60"/>
      <c r="AT964" s="60"/>
      <c r="AU964" s="60"/>
      <c r="AV964" s="60"/>
      <c r="AW964" s="60"/>
      <c r="AX964" s="100"/>
      <c r="AY964" s="60"/>
    </row>
    <row r="965" spans="1:51" ht="15.75" customHeight="1">
      <c r="A965" s="87"/>
      <c r="B965" s="90"/>
      <c r="C965" s="90"/>
      <c r="D965" s="90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9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60"/>
      <c r="AE965" s="60"/>
      <c r="AF965" s="60"/>
      <c r="AG965" s="60"/>
      <c r="AH965" s="60"/>
      <c r="AI965" s="60"/>
      <c r="AJ965" s="99"/>
      <c r="AK965" s="60"/>
      <c r="AL965" s="60"/>
      <c r="AM965" s="60"/>
      <c r="AN965" s="60"/>
      <c r="AO965" s="60"/>
      <c r="AP965" s="60"/>
      <c r="AQ965" s="60"/>
      <c r="AR965" s="60"/>
      <c r="AS965" s="60"/>
      <c r="AT965" s="60"/>
      <c r="AU965" s="60"/>
      <c r="AV965" s="60"/>
      <c r="AW965" s="60"/>
      <c r="AX965" s="100"/>
      <c r="AY965" s="60"/>
    </row>
    <row r="966" spans="1:51" ht="15.75" customHeight="1">
      <c r="A966" s="87"/>
      <c r="B966" s="90"/>
      <c r="C966" s="90"/>
      <c r="D966" s="90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9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60"/>
      <c r="AE966" s="60"/>
      <c r="AF966" s="60"/>
      <c r="AG966" s="60"/>
      <c r="AH966" s="60"/>
      <c r="AI966" s="60"/>
      <c r="AJ966" s="99"/>
      <c r="AK966" s="60"/>
      <c r="AL966" s="60"/>
      <c r="AM966" s="60"/>
      <c r="AN966" s="60"/>
      <c r="AO966" s="60"/>
      <c r="AP966" s="60"/>
      <c r="AQ966" s="60"/>
      <c r="AR966" s="60"/>
      <c r="AS966" s="60"/>
      <c r="AT966" s="60"/>
      <c r="AU966" s="60"/>
      <c r="AV966" s="60"/>
      <c r="AW966" s="60"/>
      <c r="AX966" s="100"/>
      <c r="AY966" s="60"/>
    </row>
    <row r="967" spans="1:51" ht="15.75" customHeight="1">
      <c r="A967" s="87"/>
      <c r="B967" s="90"/>
      <c r="C967" s="90"/>
      <c r="D967" s="90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9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60"/>
      <c r="AE967" s="60"/>
      <c r="AF967" s="60"/>
      <c r="AG967" s="60"/>
      <c r="AH967" s="60"/>
      <c r="AI967" s="60"/>
      <c r="AJ967" s="99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100"/>
      <c r="AY967" s="60"/>
    </row>
    <row r="968" spans="1:51" ht="15.75" customHeight="1">
      <c r="A968" s="87"/>
      <c r="B968" s="90"/>
      <c r="C968" s="90"/>
      <c r="D968" s="90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9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60"/>
      <c r="AE968" s="60"/>
      <c r="AF968" s="60"/>
      <c r="AG968" s="60"/>
      <c r="AH968" s="60"/>
      <c r="AI968" s="60"/>
      <c r="AJ968" s="99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100"/>
      <c r="AY968" s="60"/>
    </row>
    <row r="969" spans="1:51" ht="15.75" customHeight="1">
      <c r="A969" s="87"/>
      <c r="B969" s="90"/>
      <c r="C969" s="90"/>
      <c r="D969" s="90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9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60"/>
      <c r="AE969" s="60"/>
      <c r="AF969" s="60"/>
      <c r="AG969" s="60"/>
      <c r="AH969" s="60"/>
      <c r="AI969" s="60"/>
      <c r="AJ969" s="99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100"/>
      <c r="AY969" s="60"/>
    </row>
    <row r="970" spans="1:51" ht="15.75" customHeight="1">
      <c r="A970" s="87"/>
      <c r="B970" s="90"/>
      <c r="C970" s="90"/>
      <c r="D970" s="90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9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60"/>
      <c r="AE970" s="60"/>
      <c r="AF970" s="60"/>
      <c r="AG970" s="60"/>
      <c r="AH970" s="60"/>
      <c r="AI970" s="60"/>
      <c r="AJ970" s="99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100"/>
      <c r="AY970" s="60"/>
    </row>
    <row r="971" spans="1:51" ht="15.75" customHeight="1">
      <c r="A971" s="87"/>
      <c r="B971" s="90"/>
      <c r="C971" s="90"/>
      <c r="D971" s="90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9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60"/>
      <c r="AE971" s="60"/>
      <c r="AF971" s="60"/>
      <c r="AG971" s="60"/>
      <c r="AH971" s="60"/>
      <c r="AI971" s="60"/>
      <c r="AJ971" s="99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100"/>
      <c r="AY971" s="60"/>
    </row>
    <row r="972" spans="1:51" ht="15.75" customHeight="1">
      <c r="A972" s="87"/>
      <c r="B972" s="90"/>
      <c r="C972" s="90"/>
      <c r="D972" s="90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9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60"/>
      <c r="AE972" s="60"/>
      <c r="AF972" s="60"/>
      <c r="AG972" s="60"/>
      <c r="AH972" s="60"/>
      <c r="AI972" s="60"/>
      <c r="AJ972" s="99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100"/>
      <c r="AY972" s="60"/>
    </row>
    <row r="973" spans="1:51" ht="15.75" customHeight="1">
      <c r="A973" s="87"/>
      <c r="B973" s="90"/>
      <c r="C973" s="90"/>
      <c r="D973" s="90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9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60"/>
      <c r="AE973" s="60"/>
      <c r="AF973" s="60"/>
      <c r="AG973" s="60"/>
      <c r="AH973" s="60"/>
      <c r="AI973" s="60"/>
      <c r="AJ973" s="99"/>
      <c r="AK973" s="60"/>
      <c r="AL973" s="60"/>
      <c r="AM973" s="60"/>
      <c r="AN973" s="60"/>
      <c r="AO973" s="60"/>
      <c r="AP973" s="60"/>
      <c r="AQ973" s="60"/>
      <c r="AR973" s="60"/>
      <c r="AS973" s="60"/>
      <c r="AT973" s="60"/>
      <c r="AU973" s="60"/>
      <c r="AV973" s="60"/>
      <c r="AW973" s="60"/>
      <c r="AX973" s="100"/>
      <c r="AY973" s="60"/>
    </row>
    <row r="974" spans="1:51" ht="15.75" customHeight="1">
      <c r="A974" s="87"/>
      <c r="B974" s="90"/>
      <c r="C974" s="90"/>
      <c r="D974" s="90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9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60"/>
      <c r="AE974" s="60"/>
      <c r="AF974" s="60"/>
      <c r="AG974" s="60"/>
      <c r="AH974" s="60"/>
      <c r="AI974" s="60"/>
      <c r="AJ974" s="99"/>
      <c r="AK974" s="60"/>
      <c r="AL974" s="60"/>
      <c r="AM974" s="60"/>
      <c r="AN974" s="60"/>
      <c r="AO974" s="60"/>
      <c r="AP974" s="60"/>
      <c r="AQ974" s="60"/>
      <c r="AR974" s="60"/>
      <c r="AS974" s="60"/>
      <c r="AT974" s="60"/>
      <c r="AU974" s="60"/>
      <c r="AV974" s="60"/>
      <c r="AW974" s="60"/>
      <c r="AX974" s="100"/>
      <c r="AY974" s="60"/>
    </row>
    <row r="975" spans="1:51" ht="15.75" customHeight="1">
      <c r="A975" s="87"/>
      <c r="B975" s="90"/>
      <c r="C975" s="90"/>
      <c r="D975" s="90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9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60"/>
      <c r="AE975" s="60"/>
      <c r="AF975" s="60"/>
      <c r="AG975" s="60"/>
      <c r="AH975" s="60"/>
      <c r="AI975" s="60"/>
      <c r="AJ975" s="99"/>
      <c r="AK975" s="60"/>
      <c r="AL975" s="60"/>
      <c r="AM975" s="60"/>
      <c r="AN975" s="60"/>
      <c r="AO975" s="60"/>
      <c r="AP975" s="60"/>
      <c r="AQ975" s="60"/>
      <c r="AR975" s="60"/>
      <c r="AS975" s="60"/>
      <c r="AT975" s="60"/>
      <c r="AU975" s="60"/>
      <c r="AV975" s="60"/>
      <c r="AW975" s="60"/>
      <c r="AX975" s="100"/>
      <c r="AY975" s="60"/>
    </row>
    <row r="976" spans="1:51" ht="15.75" customHeight="1">
      <c r="A976" s="87"/>
      <c r="B976" s="90"/>
      <c r="C976" s="90"/>
      <c r="D976" s="90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9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60"/>
      <c r="AE976" s="60"/>
      <c r="AF976" s="60"/>
      <c r="AG976" s="60"/>
      <c r="AH976" s="60"/>
      <c r="AI976" s="60"/>
      <c r="AJ976" s="99"/>
      <c r="AK976" s="60"/>
      <c r="AL976" s="60"/>
      <c r="AM976" s="60"/>
      <c r="AN976" s="60"/>
      <c r="AO976" s="60"/>
      <c r="AP976" s="60"/>
      <c r="AQ976" s="60"/>
      <c r="AR976" s="60"/>
      <c r="AS976" s="60"/>
      <c r="AT976" s="60"/>
      <c r="AU976" s="60"/>
      <c r="AV976" s="60"/>
      <c r="AW976" s="60"/>
      <c r="AX976" s="100"/>
      <c r="AY976" s="60"/>
    </row>
    <row r="977" spans="1:51" ht="15.75" customHeight="1">
      <c r="A977" s="87"/>
      <c r="B977" s="90"/>
      <c r="C977" s="90"/>
      <c r="D977" s="90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9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60"/>
      <c r="AE977" s="60"/>
      <c r="AF977" s="60"/>
      <c r="AG977" s="60"/>
      <c r="AH977" s="60"/>
      <c r="AI977" s="60"/>
      <c r="AJ977" s="99"/>
      <c r="AK977" s="60"/>
      <c r="AL977" s="60"/>
      <c r="AM977" s="60"/>
      <c r="AN977" s="60"/>
      <c r="AO977" s="60"/>
      <c r="AP977" s="60"/>
      <c r="AQ977" s="60"/>
      <c r="AR977" s="60"/>
      <c r="AS977" s="60"/>
      <c r="AT977" s="60"/>
      <c r="AU977" s="60"/>
      <c r="AV977" s="60"/>
      <c r="AW977" s="60"/>
      <c r="AX977" s="100"/>
      <c r="AY977" s="60"/>
    </row>
    <row r="978" spans="1:51" ht="15.75" customHeight="1">
      <c r="A978" s="87"/>
      <c r="B978" s="90"/>
      <c r="C978" s="90"/>
      <c r="D978" s="90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9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60"/>
      <c r="AE978" s="60"/>
      <c r="AF978" s="60"/>
      <c r="AG978" s="60"/>
      <c r="AH978" s="60"/>
      <c r="AI978" s="60"/>
      <c r="AJ978" s="99"/>
      <c r="AK978" s="60"/>
      <c r="AL978" s="60"/>
      <c r="AM978" s="60"/>
      <c r="AN978" s="60"/>
      <c r="AO978" s="60"/>
      <c r="AP978" s="60"/>
      <c r="AQ978" s="60"/>
      <c r="AR978" s="60"/>
      <c r="AS978" s="60"/>
      <c r="AT978" s="60"/>
      <c r="AU978" s="60"/>
      <c r="AV978" s="60"/>
      <c r="AW978" s="60"/>
      <c r="AX978" s="100"/>
      <c r="AY978" s="60"/>
    </row>
    <row r="979" spans="1:51" ht="15.75" customHeight="1">
      <c r="A979" s="87"/>
      <c r="B979" s="90"/>
      <c r="C979" s="90"/>
      <c r="D979" s="90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9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60"/>
      <c r="AE979" s="60"/>
      <c r="AF979" s="60"/>
      <c r="AG979" s="60"/>
      <c r="AH979" s="60"/>
      <c r="AI979" s="60"/>
      <c r="AJ979" s="99"/>
      <c r="AK979" s="60"/>
      <c r="AL979" s="60"/>
      <c r="AM979" s="60"/>
      <c r="AN979" s="60"/>
      <c r="AO979" s="60"/>
      <c r="AP979" s="60"/>
      <c r="AQ979" s="60"/>
      <c r="AR979" s="60"/>
      <c r="AS979" s="60"/>
      <c r="AT979" s="60"/>
      <c r="AU979" s="60"/>
      <c r="AV979" s="60"/>
      <c r="AW979" s="60"/>
      <c r="AX979" s="100"/>
      <c r="AY979" s="60"/>
    </row>
    <row r="980" spans="1:51" ht="15.75" customHeight="1">
      <c r="A980" s="87"/>
      <c r="B980" s="90"/>
      <c r="C980" s="90"/>
      <c r="D980" s="90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9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60"/>
      <c r="AE980" s="60"/>
      <c r="AF980" s="60"/>
      <c r="AG980" s="60"/>
      <c r="AH980" s="60"/>
      <c r="AI980" s="60"/>
      <c r="AJ980" s="99"/>
      <c r="AK980" s="60"/>
      <c r="AL980" s="60"/>
      <c r="AM980" s="60"/>
      <c r="AN980" s="60"/>
      <c r="AO980" s="60"/>
      <c r="AP980" s="60"/>
      <c r="AQ980" s="60"/>
      <c r="AR980" s="60"/>
      <c r="AS980" s="60"/>
      <c r="AT980" s="60"/>
      <c r="AU980" s="60"/>
      <c r="AV980" s="60"/>
      <c r="AW980" s="60"/>
      <c r="AX980" s="100"/>
      <c r="AY980" s="60"/>
    </row>
    <row r="981" spans="1:51" ht="15.75" customHeight="1">
      <c r="A981" s="87"/>
      <c r="B981" s="90"/>
      <c r="C981" s="90"/>
      <c r="D981" s="90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9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60"/>
      <c r="AE981" s="60"/>
      <c r="AF981" s="60"/>
      <c r="AG981" s="60"/>
      <c r="AH981" s="60"/>
      <c r="AI981" s="60"/>
      <c r="AJ981" s="99"/>
      <c r="AK981" s="60"/>
      <c r="AL981" s="60"/>
      <c r="AM981" s="60"/>
      <c r="AN981" s="60"/>
      <c r="AO981" s="60"/>
      <c r="AP981" s="60"/>
      <c r="AQ981" s="60"/>
      <c r="AR981" s="60"/>
      <c r="AS981" s="60"/>
      <c r="AT981" s="60"/>
      <c r="AU981" s="60"/>
      <c r="AV981" s="60"/>
      <c r="AW981" s="60"/>
      <c r="AX981" s="100"/>
      <c r="AY981" s="60"/>
    </row>
    <row r="982" spans="1:51" ht="15.75" customHeight="1">
      <c r="A982" s="87"/>
      <c r="B982" s="90"/>
      <c r="C982" s="90"/>
      <c r="D982" s="90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  <c r="AA982" s="101"/>
      <c r="AB982" s="101"/>
      <c r="AC982" s="101"/>
      <c r="AD982" s="101"/>
      <c r="AE982" s="101"/>
      <c r="AF982" s="101"/>
      <c r="AG982" s="101"/>
      <c r="AH982" s="101"/>
      <c r="AI982" s="101"/>
      <c r="AJ982" s="101"/>
      <c r="AK982" s="101"/>
      <c r="AL982" s="101"/>
      <c r="AM982" s="101"/>
      <c r="AN982" s="101"/>
      <c r="AO982" s="101"/>
      <c r="AP982" s="101"/>
      <c r="AQ982" s="101"/>
      <c r="AR982" s="101"/>
      <c r="AS982" s="101"/>
      <c r="AT982" s="101"/>
      <c r="AU982" s="101"/>
      <c r="AV982" s="101"/>
      <c r="AW982" s="101"/>
      <c r="AX982" s="102"/>
      <c r="AY982" s="101"/>
    </row>
    <row r="983" spans="1:51" ht="15.75" customHeight="1">
      <c r="A983" s="87"/>
      <c r="B983" s="90"/>
      <c r="C983" s="90"/>
      <c r="D983" s="90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  <c r="AA983" s="101"/>
      <c r="AB983" s="101"/>
      <c r="AC983" s="101"/>
      <c r="AD983" s="101"/>
      <c r="AE983" s="101"/>
      <c r="AF983" s="101"/>
      <c r="AG983" s="101"/>
      <c r="AH983" s="101"/>
      <c r="AI983" s="101"/>
      <c r="AJ983" s="101"/>
      <c r="AK983" s="101"/>
      <c r="AL983" s="101"/>
      <c r="AM983" s="101"/>
      <c r="AN983" s="101"/>
      <c r="AO983" s="101"/>
      <c r="AP983" s="101"/>
      <c r="AQ983" s="101"/>
      <c r="AR983" s="101"/>
      <c r="AS983" s="101"/>
      <c r="AT983" s="101"/>
      <c r="AU983" s="101"/>
      <c r="AV983" s="101"/>
      <c r="AW983" s="101"/>
      <c r="AX983" s="102"/>
      <c r="AY983" s="101"/>
    </row>
    <row r="984" spans="1:51" ht="15.75" customHeight="1">
      <c r="A984" s="87"/>
      <c r="B984" s="90"/>
      <c r="C984" s="90"/>
      <c r="D984" s="90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  <c r="AA984" s="101"/>
      <c r="AB984" s="101"/>
      <c r="AC984" s="101"/>
      <c r="AD984" s="101"/>
      <c r="AE984" s="101"/>
      <c r="AF984" s="101"/>
      <c r="AG984" s="101"/>
      <c r="AH984" s="101"/>
      <c r="AI984" s="101"/>
      <c r="AJ984" s="101"/>
      <c r="AK984" s="101"/>
      <c r="AL984" s="101"/>
      <c r="AM984" s="101"/>
      <c r="AN984" s="101"/>
      <c r="AO984" s="101"/>
      <c r="AP984" s="101"/>
      <c r="AQ984" s="101"/>
      <c r="AR984" s="101"/>
      <c r="AS984" s="101"/>
      <c r="AT984" s="101"/>
      <c r="AU984" s="101"/>
      <c r="AV984" s="101"/>
      <c r="AW984" s="101"/>
      <c r="AX984" s="102"/>
      <c r="AY984" s="101"/>
    </row>
    <row r="985" spans="1:51" ht="15.75" customHeight="1">
      <c r="A985" s="87"/>
      <c r="B985" s="90"/>
      <c r="C985" s="90"/>
      <c r="D985" s="90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  <c r="AA985" s="101"/>
      <c r="AB985" s="101"/>
      <c r="AC985" s="101"/>
      <c r="AD985" s="101"/>
      <c r="AE985" s="101"/>
      <c r="AF985" s="101"/>
      <c r="AG985" s="101"/>
      <c r="AH985" s="101"/>
      <c r="AI985" s="101"/>
      <c r="AJ985" s="101"/>
      <c r="AK985" s="101"/>
      <c r="AL985" s="101"/>
      <c r="AM985" s="101"/>
      <c r="AN985" s="101"/>
      <c r="AO985" s="101"/>
      <c r="AP985" s="101"/>
      <c r="AQ985" s="101"/>
      <c r="AR985" s="101"/>
      <c r="AS985" s="101"/>
      <c r="AT985" s="101"/>
      <c r="AU985" s="101"/>
      <c r="AV985" s="101"/>
      <c r="AW985" s="101"/>
      <c r="AX985" s="102"/>
      <c r="AY985" s="101"/>
    </row>
    <row r="986" spans="1:51" ht="15.75" customHeight="1">
      <c r="A986" s="87"/>
      <c r="B986" s="90"/>
      <c r="C986" s="90"/>
      <c r="D986" s="90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  <c r="AA986" s="101"/>
      <c r="AB986" s="101"/>
      <c r="AC986" s="101"/>
      <c r="AD986" s="101"/>
      <c r="AE986" s="101"/>
      <c r="AF986" s="101"/>
      <c r="AG986" s="101"/>
      <c r="AH986" s="101"/>
      <c r="AI986" s="101"/>
      <c r="AJ986" s="101"/>
      <c r="AK986" s="101"/>
      <c r="AL986" s="101"/>
      <c r="AM986" s="101"/>
      <c r="AN986" s="101"/>
      <c r="AO986" s="101"/>
      <c r="AP986" s="101"/>
      <c r="AQ986" s="101"/>
      <c r="AR986" s="101"/>
      <c r="AS986" s="101"/>
      <c r="AT986" s="101"/>
      <c r="AU986" s="101"/>
      <c r="AV986" s="101"/>
      <c r="AW986" s="101"/>
      <c r="AX986" s="102"/>
      <c r="AY986" s="101"/>
    </row>
    <row r="987" spans="1:51" ht="15.75" customHeight="1">
      <c r="A987" s="87"/>
      <c r="B987" s="90"/>
      <c r="C987" s="90"/>
      <c r="D987" s="90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  <c r="AA987" s="101"/>
      <c r="AB987" s="101"/>
      <c r="AC987" s="101"/>
      <c r="AD987" s="101"/>
      <c r="AE987" s="101"/>
      <c r="AF987" s="101"/>
      <c r="AG987" s="101"/>
      <c r="AH987" s="101"/>
      <c r="AI987" s="101"/>
      <c r="AJ987" s="101"/>
      <c r="AK987" s="101"/>
      <c r="AL987" s="101"/>
      <c r="AM987" s="101"/>
      <c r="AN987" s="101"/>
      <c r="AO987" s="101"/>
      <c r="AP987" s="101"/>
      <c r="AQ987" s="101"/>
      <c r="AR987" s="101"/>
      <c r="AS987" s="101"/>
      <c r="AT987" s="101"/>
      <c r="AU987" s="101"/>
      <c r="AV987" s="101"/>
      <c r="AW987" s="101"/>
      <c r="AX987" s="102"/>
      <c r="AY987" s="101"/>
    </row>
    <row r="988" spans="1:51" ht="15.75" customHeight="1">
      <c r="A988" s="87"/>
      <c r="B988" s="90"/>
      <c r="C988" s="90"/>
      <c r="D988" s="90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  <c r="AA988" s="101"/>
      <c r="AB988" s="101"/>
      <c r="AC988" s="101"/>
      <c r="AD988" s="101"/>
      <c r="AE988" s="101"/>
      <c r="AF988" s="101"/>
      <c r="AG988" s="101"/>
      <c r="AH988" s="101"/>
      <c r="AI988" s="101"/>
      <c r="AJ988" s="101"/>
      <c r="AK988" s="101"/>
      <c r="AL988" s="101"/>
      <c r="AM988" s="101"/>
      <c r="AN988" s="101"/>
      <c r="AO988" s="101"/>
      <c r="AP988" s="101"/>
      <c r="AQ988" s="101"/>
      <c r="AR988" s="101"/>
      <c r="AS988" s="101"/>
      <c r="AT988" s="101"/>
      <c r="AU988" s="101"/>
      <c r="AV988" s="101"/>
      <c r="AW988" s="101"/>
      <c r="AX988" s="102"/>
      <c r="AY988" s="101"/>
    </row>
    <row r="989" spans="1:51" ht="15.75" customHeight="1">
      <c r="A989" s="87"/>
      <c r="B989" s="90"/>
      <c r="C989" s="90"/>
      <c r="D989" s="90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  <c r="AA989" s="101"/>
      <c r="AB989" s="101"/>
      <c r="AC989" s="101"/>
      <c r="AD989" s="101"/>
      <c r="AE989" s="101"/>
      <c r="AF989" s="101"/>
      <c r="AG989" s="101"/>
      <c r="AH989" s="101"/>
      <c r="AI989" s="101"/>
      <c r="AJ989" s="101"/>
      <c r="AK989" s="101"/>
      <c r="AL989" s="101"/>
      <c r="AM989" s="101"/>
      <c r="AN989" s="101"/>
      <c r="AO989" s="101"/>
      <c r="AP989" s="101"/>
      <c r="AQ989" s="101"/>
      <c r="AR989" s="101"/>
      <c r="AS989" s="101"/>
      <c r="AT989" s="101"/>
      <c r="AU989" s="101"/>
      <c r="AV989" s="101"/>
      <c r="AW989" s="101"/>
      <c r="AX989" s="102"/>
      <c r="AY989" s="101"/>
    </row>
    <row r="990" spans="1:51" ht="15.75" customHeight="1">
      <c r="A990" s="87"/>
      <c r="B990" s="90"/>
      <c r="C990" s="90"/>
      <c r="D990" s="90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  <c r="AA990" s="101"/>
      <c r="AB990" s="101"/>
      <c r="AC990" s="101"/>
      <c r="AD990" s="101"/>
      <c r="AE990" s="101"/>
      <c r="AF990" s="101"/>
      <c r="AG990" s="101"/>
      <c r="AH990" s="101"/>
      <c r="AI990" s="101"/>
      <c r="AJ990" s="101"/>
      <c r="AK990" s="101"/>
      <c r="AL990" s="101"/>
      <c r="AM990" s="101"/>
      <c r="AN990" s="101"/>
      <c r="AO990" s="101"/>
      <c r="AP990" s="101"/>
      <c r="AQ990" s="101"/>
      <c r="AR990" s="101"/>
      <c r="AS990" s="101"/>
      <c r="AT990" s="101"/>
      <c r="AU990" s="101"/>
      <c r="AV990" s="101"/>
      <c r="AW990" s="101"/>
      <c r="AX990" s="102"/>
      <c r="AY990" s="101"/>
    </row>
    <row r="991" spans="1:51" ht="15.75" customHeight="1">
      <c r="A991" s="87"/>
      <c r="B991" s="90"/>
      <c r="C991" s="90"/>
      <c r="D991" s="90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  <c r="AA991" s="101"/>
      <c r="AB991" s="101"/>
      <c r="AC991" s="101"/>
      <c r="AD991" s="101"/>
      <c r="AE991" s="101"/>
      <c r="AF991" s="101"/>
      <c r="AG991" s="101"/>
      <c r="AH991" s="101"/>
      <c r="AI991" s="101"/>
      <c r="AJ991" s="101"/>
      <c r="AK991" s="101"/>
      <c r="AL991" s="101"/>
      <c r="AM991" s="101"/>
      <c r="AN991" s="101"/>
      <c r="AO991" s="101"/>
      <c r="AP991" s="101"/>
      <c r="AQ991" s="101"/>
      <c r="AR991" s="101"/>
      <c r="AS991" s="101"/>
      <c r="AT991" s="101"/>
      <c r="AU991" s="101"/>
      <c r="AV991" s="101"/>
      <c r="AW991" s="101"/>
      <c r="AX991" s="102"/>
      <c r="AY991" s="101"/>
    </row>
    <row r="992" spans="1:51" ht="15.75" customHeight="1">
      <c r="A992" s="87"/>
      <c r="B992" s="90"/>
      <c r="C992" s="90"/>
      <c r="D992" s="90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  <c r="AA992" s="101"/>
      <c r="AB992" s="101"/>
      <c r="AC992" s="101"/>
      <c r="AD992" s="101"/>
      <c r="AE992" s="101"/>
      <c r="AF992" s="101"/>
      <c r="AG992" s="101"/>
      <c r="AH992" s="101"/>
      <c r="AI992" s="101"/>
      <c r="AJ992" s="101"/>
      <c r="AK992" s="101"/>
      <c r="AL992" s="101"/>
      <c r="AM992" s="101"/>
      <c r="AN992" s="101"/>
      <c r="AO992" s="101"/>
      <c r="AP992" s="101"/>
      <c r="AQ992" s="101"/>
      <c r="AR992" s="101"/>
      <c r="AS992" s="101"/>
      <c r="AT992" s="101"/>
      <c r="AU992" s="101"/>
      <c r="AV992" s="101"/>
      <c r="AW992" s="101"/>
      <c r="AX992" s="102"/>
      <c r="AY992" s="101"/>
    </row>
    <row r="993" spans="1:51" ht="15.75" customHeight="1">
      <c r="A993" s="87"/>
      <c r="B993" s="90"/>
      <c r="C993" s="90"/>
      <c r="D993" s="90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  <c r="AA993" s="101"/>
      <c r="AB993" s="101"/>
      <c r="AC993" s="101"/>
      <c r="AD993" s="101"/>
      <c r="AE993" s="101"/>
      <c r="AF993" s="101"/>
      <c r="AG993" s="101"/>
      <c r="AH993" s="101"/>
      <c r="AI993" s="101"/>
      <c r="AJ993" s="101"/>
      <c r="AK993" s="101"/>
      <c r="AL993" s="101"/>
      <c r="AM993" s="101"/>
      <c r="AN993" s="101"/>
      <c r="AO993" s="101"/>
      <c r="AP993" s="101"/>
      <c r="AQ993" s="101"/>
      <c r="AR993" s="101"/>
      <c r="AS993" s="101"/>
      <c r="AT993" s="101"/>
      <c r="AU993" s="101"/>
      <c r="AV993" s="101"/>
      <c r="AW993" s="101"/>
      <c r="AX993" s="102"/>
      <c r="AY993" s="101"/>
    </row>
    <row r="994" spans="1:51" ht="15.75" customHeight="1">
      <c r="A994" s="87"/>
      <c r="B994" s="90"/>
      <c r="C994" s="90"/>
      <c r="D994" s="90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  <c r="AA994" s="101"/>
      <c r="AB994" s="101"/>
      <c r="AC994" s="101"/>
      <c r="AD994" s="101"/>
      <c r="AE994" s="101"/>
      <c r="AF994" s="101"/>
      <c r="AG994" s="101"/>
      <c r="AH994" s="101"/>
      <c r="AI994" s="101"/>
      <c r="AJ994" s="101"/>
      <c r="AK994" s="101"/>
      <c r="AL994" s="101"/>
      <c r="AM994" s="101"/>
      <c r="AN994" s="101"/>
      <c r="AO994" s="101"/>
      <c r="AP994" s="101"/>
      <c r="AQ994" s="101"/>
      <c r="AR994" s="101"/>
      <c r="AS994" s="101"/>
      <c r="AT994" s="101"/>
      <c r="AU994" s="101"/>
      <c r="AV994" s="101"/>
      <c r="AW994" s="101"/>
      <c r="AX994" s="102"/>
      <c r="AY994" s="101"/>
    </row>
    <row r="995" spans="1:51" ht="15.75" customHeight="1">
      <c r="A995" s="87"/>
      <c r="B995" s="90"/>
      <c r="C995" s="90"/>
      <c r="D995" s="90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  <c r="AA995" s="101"/>
      <c r="AB995" s="101"/>
      <c r="AC995" s="101"/>
      <c r="AD995" s="101"/>
      <c r="AE995" s="101"/>
      <c r="AF995" s="101"/>
      <c r="AG995" s="101"/>
      <c r="AH995" s="101"/>
      <c r="AI995" s="101"/>
      <c r="AJ995" s="101"/>
      <c r="AK995" s="101"/>
      <c r="AL995" s="101"/>
      <c r="AM995" s="101"/>
      <c r="AN995" s="101"/>
      <c r="AO995" s="101"/>
      <c r="AP995" s="101"/>
      <c r="AQ995" s="101"/>
      <c r="AR995" s="101"/>
      <c r="AS995" s="101"/>
      <c r="AT995" s="101"/>
      <c r="AU995" s="101"/>
      <c r="AV995" s="101"/>
      <c r="AW995" s="101"/>
      <c r="AX995" s="102"/>
      <c r="AY995" s="101"/>
    </row>
    <row r="996" spans="1:51" ht="15.75" customHeight="1">
      <c r="A996" s="87"/>
      <c r="B996" s="90"/>
      <c r="C996" s="90"/>
      <c r="D996" s="90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  <c r="AA996" s="101"/>
      <c r="AB996" s="101"/>
      <c r="AC996" s="101"/>
      <c r="AD996" s="101"/>
      <c r="AE996" s="101"/>
      <c r="AF996" s="101"/>
      <c r="AG996" s="101"/>
      <c r="AH996" s="101"/>
      <c r="AI996" s="101"/>
      <c r="AJ996" s="101"/>
      <c r="AK996" s="101"/>
      <c r="AL996" s="101"/>
      <c r="AM996" s="101"/>
      <c r="AN996" s="101"/>
      <c r="AO996" s="101"/>
      <c r="AP996" s="101"/>
      <c r="AQ996" s="101"/>
      <c r="AR996" s="101"/>
      <c r="AS996" s="101"/>
      <c r="AT996" s="101"/>
      <c r="AU996" s="101"/>
      <c r="AV996" s="101"/>
      <c r="AW996" s="101"/>
      <c r="AX996" s="102"/>
      <c r="AY996" s="101"/>
    </row>
    <row r="997" spans="1:51" ht="15.75" customHeight="1">
      <c r="A997" s="87"/>
      <c r="B997" s="90"/>
      <c r="C997" s="90"/>
      <c r="D997" s="90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  <c r="AA997" s="101"/>
      <c r="AB997" s="101"/>
      <c r="AC997" s="101"/>
      <c r="AD997" s="101"/>
      <c r="AE997" s="101"/>
      <c r="AF997" s="101"/>
      <c r="AG997" s="101"/>
      <c r="AH997" s="101"/>
      <c r="AI997" s="101"/>
      <c r="AJ997" s="101"/>
      <c r="AK997" s="101"/>
      <c r="AL997" s="101"/>
      <c r="AM997" s="101"/>
      <c r="AN997" s="101"/>
      <c r="AO997" s="101"/>
      <c r="AP997" s="101"/>
      <c r="AQ997" s="101"/>
      <c r="AR997" s="101"/>
      <c r="AS997" s="101"/>
      <c r="AT997" s="101"/>
      <c r="AU997" s="101"/>
      <c r="AV997" s="101"/>
      <c r="AW997" s="101"/>
      <c r="AX997" s="102"/>
      <c r="AY997" s="101"/>
    </row>
    <row r="998" spans="1:51" ht="15.75" customHeight="1">
      <c r="A998" s="87"/>
      <c r="B998" s="90"/>
      <c r="C998" s="90"/>
      <c r="D998" s="90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  <c r="AA998" s="101"/>
      <c r="AB998" s="101"/>
      <c r="AC998" s="101"/>
      <c r="AD998" s="101"/>
      <c r="AE998" s="101"/>
      <c r="AF998" s="101"/>
      <c r="AG998" s="101"/>
      <c r="AH998" s="101"/>
      <c r="AI998" s="101"/>
      <c r="AJ998" s="101"/>
      <c r="AK998" s="101"/>
      <c r="AL998" s="101"/>
      <c r="AM998" s="101"/>
      <c r="AN998" s="101"/>
      <c r="AO998" s="101"/>
      <c r="AP998" s="101"/>
      <c r="AQ998" s="101"/>
      <c r="AR998" s="101"/>
      <c r="AS998" s="101"/>
      <c r="AT998" s="101"/>
      <c r="AU998" s="101"/>
      <c r="AV998" s="101"/>
      <c r="AW998" s="101"/>
      <c r="AX998" s="102"/>
      <c r="AY998" s="101"/>
    </row>
    <row r="999" spans="1:51" ht="15.75" customHeight="1">
      <c r="A999" s="87"/>
      <c r="B999" s="90"/>
      <c r="C999" s="90"/>
      <c r="D999" s="90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  <c r="AA999" s="101"/>
      <c r="AB999" s="101"/>
      <c r="AC999" s="101"/>
      <c r="AD999" s="101"/>
      <c r="AE999" s="101"/>
      <c r="AF999" s="101"/>
      <c r="AG999" s="101"/>
      <c r="AH999" s="101"/>
      <c r="AI999" s="101"/>
      <c r="AJ999" s="101"/>
      <c r="AK999" s="101"/>
      <c r="AL999" s="101"/>
      <c r="AM999" s="101"/>
      <c r="AN999" s="101"/>
      <c r="AO999" s="101"/>
      <c r="AP999" s="101"/>
      <c r="AQ999" s="101"/>
      <c r="AR999" s="101"/>
      <c r="AS999" s="101"/>
      <c r="AT999" s="101"/>
      <c r="AU999" s="101"/>
      <c r="AV999" s="101"/>
      <c r="AW999" s="101"/>
      <c r="AX999" s="102"/>
      <c r="AY999" s="101"/>
    </row>
    <row r="1000" spans="1:51" ht="15.75" customHeight="1">
      <c r="A1000" s="87"/>
      <c r="B1000" s="90"/>
      <c r="C1000" s="90"/>
      <c r="D1000" s="90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  <c r="AA1000" s="101"/>
      <c r="AB1000" s="101"/>
      <c r="AC1000" s="101"/>
      <c r="AD1000" s="101"/>
      <c r="AE1000" s="101"/>
      <c r="AF1000" s="101"/>
      <c r="AG1000" s="101"/>
      <c r="AH1000" s="101"/>
      <c r="AI1000" s="101"/>
      <c r="AJ1000" s="101"/>
      <c r="AK1000" s="101"/>
      <c r="AL1000" s="101"/>
      <c r="AM1000" s="101"/>
      <c r="AN1000" s="101"/>
      <c r="AO1000" s="101"/>
      <c r="AP1000" s="101"/>
      <c r="AQ1000" s="101"/>
      <c r="AR1000" s="101"/>
      <c r="AS1000" s="101"/>
      <c r="AT1000" s="101"/>
      <c r="AU1000" s="101"/>
      <c r="AV1000" s="101"/>
      <c r="AW1000" s="101"/>
      <c r="AX1000" s="102"/>
      <c r="AY1000" s="101"/>
    </row>
    <row r="1001" spans="1:51" ht="15.75" customHeight="1">
      <c r="A1001" s="87"/>
      <c r="B1001" s="90"/>
      <c r="C1001" s="90"/>
      <c r="D1001" s="90"/>
      <c r="E1001" s="101"/>
      <c r="F1001" s="101"/>
      <c r="G1001" s="101"/>
      <c r="H1001" s="101"/>
      <c r="I1001" s="101"/>
      <c r="J1001" s="101"/>
      <c r="K1001" s="101"/>
      <c r="L1001" s="101"/>
      <c r="M1001" s="101"/>
      <c r="N1001" s="101"/>
      <c r="O1001" s="101"/>
      <c r="P1001" s="101"/>
      <c r="Q1001" s="101"/>
      <c r="R1001" s="101"/>
      <c r="S1001" s="101"/>
      <c r="T1001" s="101"/>
      <c r="U1001" s="101"/>
      <c r="V1001" s="101"/>
      <c r="W1001" s="101"/>
      <c r="X1001" s="101"/>
      <c r="Y1001" s="101"/>
      <c r="Z1001" s="101"/>
      <c r="AA1001" s="101"/>
      <c r="AB1001" s="101"/>
      <c r="AC1001" s="101"/>
      <c r="AD1001" s="101"/>
      <c r="AE1001" s="101"/>
      <c r="AF1001" s="101"/>
      <c r="AG1001" s="101"/>
      <c r="AH1001" s="101"/>
      <c r="AI1001" s="101"/>
      <c r="AJ1001" s="101"/>
      <c r="AK1001" s="101"/>
      <c r="AL1001" s="101"/>
      <c r="AM1001" s="101"/>
      <c r="AN1001" s="101"/>
      <c r="AO1001" s="101"/>
      <c r="AP1001" s="101"/>
      <c r="AQ1001" s="101"/>
      <c r="AR1001" s="101"/>
      <c r="AS1001" s="101"/>
      <c r="AT1001" s="101"/>
      <c r="AU1001" s="101"/>
      <c r="AV1001" s="101"/>
      <c r="AW1001" s="101"/>
      <c r="AX1001" s="102"/>
      <c r="AY1001" s="101"/>
    </row>
    <row r="1002" spans="1:51" ht="15.75" customHeight="1">
      <c r="A1002" s="87"/>
      <c r="B1002" s="90"/>
      <c r="C1002" s="90"/>
      <c r="D1002" s="90"/>
      <c r="E1002" s="101"/>
      <c r="F1002" s="101"/>
      <c r="G1002" s="101"/>
      <c r="H1002" s="101"/>
      <c r="I1002" s="101"/>
      <c r="J1002" s="101"/>
      <c r="K1002" s="101"/>
      <c r="L1002" s="101"/>
      <c r="M1002" s="101"/>
      <c r="N1002" s="101"/>
      <c r="O1002" s="101"/>
      <c r="P1002" s="101"/>
      <c r="Q1002" s="101"/>
      <c r="R1002" s="101"/>
      <c r="S1002" s="101"/>
      <c r="T1002" s="101"/>
      <c r="U1002" s="101"/>
      <c r="V1002" s="101"/>
      <c r="W1002" s="101"/>
      <c r="X1002" s="101"/>
      <c r="Y1002" s="101"/>
      <c r="Z1002" s="101"/>
      <c r="AA1002" s="101"/>
      <c r="AB1002" s="101"/>
      <c r="AC1002" s="101"/>
      <c r="AD1002" s="101"/>
      <c r="AE1002" s="101"/>
      <c r="AF1002" s="101"/>
      <c r="AG1002" s="101"/>
      <c r="AH1002" s="101"/>
      <c r="AI1002" s="101"/>
      <c r="AJ1002" s="101"/>
      <c r="AK1002" s="101"/>
      <c r="AL1002" s="101"/>
      <c r="AM1002" s="101"/>
      <c r="AN1002" s="101"/>
      <c r="AO1002" s="101"/>
      <c r="AP1002" s="101"/>
      <c r="AQ1002" s="101"/>
      <c r="AR1002" s="101"/>
      <c r="AS1002" s="101"/>
      <c r="AT1002" s="101"/>
      <c r="AU1002" s="101"/>
      <c r="AV1002" s="101"/>
      <c r="AW1002" s="101"/>
      <c r="AX1002" s="102"/>
      <c r="AY1002" s="101"/>
    </row>
    <row r="1003" spans="1:51" ht="15.75" customHeight="1">
      <c r="A1003" s="87"/>
      <c r="B1003" s="90"/>
      <c r="C1003" s="90"/>
      <c r="D1003" s="90"/>
      <c r="E1003" s="101"/>
      <c r="F1003" s="101"/>
      <c r="G1003" s="101"/>
      <c r="H1003" s="101"/>
      <c r="I1003" s="101"/>
      <c r="J1003" s="101"/>
      <c r="K1003" s="101"/>
      <c r="L1003" s="101"/>
      <c r="M1003" s="101"/>
      <c r="N1003" s="101"/>
      <c r="O1003" s="101"/>
      <c r="P1003" s="101"/>
      <c r="Q1003" s="101"/>
      <c r="R1003" s="101"/>
      <c r="S1003" s="101"/>
      <c r="T1003" s="101"/>
      <c r="U1003" s="101"/>
      <c r="V1003" s="101"/>
      <c r="W1003" s="101"/>
      <c r="X1003" s="101"/>
      <c r="Y1003" s="101"/>
      <c r="Z1003" s="101"/>
      <c r="AA1003" s="101"/>
      <c r="AB1003" s="101"/>
      <c r="AC1003" s="101"/>
      <c r="AD1003" s="101"/>
      <c r="AE1003" s="101"/>
      <c r="AF1003" s="101"/>
      <c r="AG1003" s="101"/>
      <c r="AH1003" s="101"/>
      <c r="AI1003" s="101"/>
      <c r="AJ1003" s="101"/>
      <c r="AK1003" s="101"/>
      <c r="AL1003" s="101"/>
      <c r="AM1003" s="101"/>
      <c r="AN1003" s="101"/>
      <c r="AO1003" s="101"/>
      <c r="AP1003" s="101"/>
      <c r="AQ1003" s="101"/>
      <c r="AR1003" s="101"/>
      <c r="AS1003" s="101"/>
      <c r="AT1003" s="101"/>
      <c r="AU1003" s="101"/>
      <c r="AV1003" s="101"/>
      <c r="AW1003" s="101"/>
      <c r="AX1003" s="102"/>
      <c r="AY1003" s="101"/>
    </row>
  </sheetData>
  <sheetProtection password="9BEC" sheet="1" objects="1" scenarios="1"/>
  <mergeCells count="9">
    <mergeCell ref="AM1:AU1"/>
    <mergeCell ref="AV1:AW1"/>
    <mergeCell ref="AX1:AX2"/>
    <mergeCell ref="A1:A2"/>
    <mergeCell ref="B1:B2"/>
    <mergeCell ref="C1:C2"/>
    <mergeCell ref="D1:D2"/>
    <mergeCell ref="E1:AC1"/>
    <mergeCell ref="AD1:AL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Kalasapakkam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punitha</dc:creator>
  <cp:lastModifiedBy>punitha</cp:lastModifiedBy>
  <dcterms:created xsi:type="dcterms:W3CDTF">2021-11-01T10:36:19Z</dcterms:created>
  <dcterms:modified xsi:type="dcterms:W3CDTF">2021-11-01T10:36:19Z</dcterms:modified>
</cp:coreProperties>
</file>