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84" windowWidth="22932" windowHeight="9480"/>
  </bookViews>
  <sheets>
    <sheet name="Polur" sheetId="1" r:id="rId1"/>
  </sheets>
  <calcPr calcId="124519"/>
</workbook>
</file>

<file path=xl/calcChain.xml><?xml version="1.0" encoding="utf-8"?>
<calcChain xmlns="http://schemas.openxmlformats.org/spreadsheetml/2006/main">
  <c r="AQ141" i="1"/>
  <c r="AQ140"/>
  <c r="AQ139"/>
  <c r="AQ138"/>
  <c r="AP136"/>
  <c r="AO136"/>
  <c r="AN136"/>
  <c r="AM136"/>
  <c r="AL136"/>
  <c r="AK136"/>
  <c r="AJ136"/>
  <c r="AI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AQ136" s="1"/>
  <c r="AP135"/>
  <c r="AO135"/>
  <c r="AN135"/>
  <c r="AM135"/>
  <c r="AL135"/>
  <c r="AK135"/>
  <c r="AJ135"/>
  <c r="AI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AQ135" s="1"/>
  <c r="AP133"/>
  <c r="AO133"/>
  <c r="AN133"/>
  <c r="AM133"/>
  <c r="AL133"/>
  <c r="AK133"/>
  <c r="AJ133"/>
  <c r="AI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AQ133" s="1"/>
  <c r="AP132"/>
  <c r="AO132"/>
  <c r="AN132"/>
  <c r="AM132"/>
  <c r="AL132"/>
  <c r="AK132"/>
  <c r="AJ132"/>
  <c r="AI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AQ132" s="1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AQ130" s="1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AQ129" s="1"/>
  <c r="AQ128"/>
  <c r="AQ125"/>
  <c r="AQ124"/>
  <c r="AQ123"/>
  <c r="AQ121"/>
  <c r="AQ120"/>
  <c r="AQ119"/>
  <c r="AQ118"/>
  <c r="AQ117"/>
  <c r="AQ116"/>
  <c r="AQ115"/>
  <c r="AQ114"/>
  <c r="AQ112"/>
  <c r="AQ111"/>
  <c r="AQ109"/>
  <c r="AQ108"/>
  <c r="AQ107"/>
  <c r="AQ106"/>
  <c r="AQ105"/>
  <c r="AQ103"/>
  <c r="AQ102"/>
  <c r="AQ101"/>
  <c r="AQ100"/>
  <c r="AQ99"/>
  <c r="AQ97"/>
  <c r="AQ96"/>
  <c r="AQ95"/>
  <c r="AQ94"/>
  <c r="AQ93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Q91" s="1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AQ90" s="1"/>
  <c r="E90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AQ89" s="1"/>
  <c r="AQ87"/>
  <c r="AQ86"/>
  <c r="AQ85"/>
  <c r="AQ84"/>
  <c r="AQ83"/>
  <c r="AQ82"/>
  <c r="AQ81"/>
  <c r="AQ80"/>
  <c r="AQ79"/>
  <c r="AQ78"/>
  <c r="AQ76"/>
  <c r="AQ75"/>
  <c r="AQ74"/>
  <c r="AQ73"/>
  <c r="AQ72"/>
  <c r="AQ71"/>
  <c r="AQ70"/>
  <c r="AQ69"/>
  <c r="AQ68"/>
  <c r="AQ67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Q64" s="1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AQ63" s="1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AQ62" s="1"/>
  <c r="AQ61"/>
  <c r="AQ60"/>
  <c r="AQ59"/>
  <c r="AQ58"/>
  <c r="AQ57"/>
  <c r="AQ56"/>
  <c r="AQ54"/>
  <c r="AQ53"/>
  <c r="AQ52"/>
  <c r="AQ50"/>
  <c r="AJ50"/>
  <c r="AJ49"/>
  <c r="AQ49" s="1"/>
  <c r="AQ48"/>
  <c r="AQ46"/>
  <c r="AQ45"/>
  <c r="AQ44"/>
  <c r="AQ42"/>
  <c r="AQ41"/>
  <c r="AQ39"/>
  <c r="AQ38"/>
  <c r="AQ37"/>
  <c r="AQ35"/>
  <c r="AQ34"/>
  <c r="AQ33"/>
  <c r="AQ32"/>
  <c r="AQ31"/>
  <c r="AQ30"/>
  <c r="AQ29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</calcChain>
</file>

<file path=xl/sharedStrings.xml><?xml version="1.0" encoding="utf-8"?>
<sst xmlns="http://schemas.openxmlformats.org/spreadsheetml/2006/main" count="528" uniqueCount="230">
  <si>
    <t>S No</t>
  </si>
  <si>
    <t>Key CWRM Parameter</t>
  </si>
  <si>
    <t>Unit</t>
  </si>
  <si>
    <t>Climate Vulnerability Indicator</t>
  </si>
  <si>
    <t xml:space="preserve">Type 1 </t>
  </si>
  <si>
    <t>Type 3</t>
  </si>
  <si>
    <t>Block Total</t>
  </si>
  <si>
    <t>Ananthapuram</t>
  </si>
  <si>
    <t>Athuvambady</t>
  </si>
  <si>
    <t>Enduvambady</t>
  </si>
  <si>
    <t>Illupakunam</t>
  </si>
  <si>
    <t>Kalasamudram</t>
  </si>
  <si>
    <t>Kalkuppam</t>
  </si>
  <si>
    <t>Kangiyanoor</t>
  </si>
  <si>
    <t>Kattipoondy</t>
  </si>
  <si>
    <t>Kunnanthur</t>
  </si>
  <si>
    <t>Kuppam</t>
  </si>
  <si>
    <t>Kuruvimalai</t>
  </si>
  <si>
    <t>Murugapady</t>
  </si>
  <si>
    <t>Mukkurambai</t>
  </si>
  <si>
    <t>Naranamangalam</t>
  </si>
  <si>
    <t>Palvathuvendran</t>
  </si>
  <si>
    <t>Eluvambady</t>
  </si>
  <si>
    <t>Padavedu</t>
  </si>
  <si>
    <t>Periagaram</t>
  </si>
  <si>
    <t>Potharai</t>
  </si>
  <si>
    <t>Pudupalayam</t>
  </si>
  <si>
    <t>Renderipattu</t>
  </si>
  <si>
    <t>Sedavampattu</t>
  </si>
  <si>
    <t>Sengunam</t>
  </si>
  <si>
    <t>Thuvinjikuppam</t>
  </si>
  <si>
    <t>Vasur</t>
  </si>
  <si>
    <t>vilankuppam</t>
  </si>
  <si>
    <t>Vaziur</t>
  </si>
  <si>
    <t>Edapirai</t>
  </si>
  <si>
    <t>Erikuppam</t>
  </si>
  <si>
    <t>Kalpattu</t>
  </si>
  <si>
    <t>Kalvasal</t>
  </si>
  <si>
    <t>Kelur</t>
  </si>
  <si>
    <t>Mambattu</t>
  </si>
  <si>
    <t>Sandhavasal</t>
  </si>
  <si>
    <t>Tindivanam</t>
  </si>
  <si>
    <t>Tirusoor</t>
  </si>
  <si>
    <t>Venmani</t>
  </si>
  <si>
    <t>Vellur</t>
  </si>
  <si>
    <t xml:space="preserve">Climate Vulnerability Area (CVA) 1: Socio-Economic </t>
  </si>
  <si>
    <t>Geographical Area</t>
  </si>
  <si>
    <t>Ha</t>
  </si>
  <si>
    <t>S1</t>
  </si>
  <si>
    <t>Male Population</t>
  </si>
  <si>
    <t>Number</t>
  </si>
  <si>
    <t>S2</t>
  </si>
  <si>
    <t>Female Population</t>
  </si>
  <si>
    <t>Total Population</t>
  </si>
  <si>
    <t>S2,S4</t>
  </si>
  <si>
    <t>SC Population</t>
  </si>
  <si>
    <t>ST Population</t>
  </si>
  <si>
    <t>Vulnerable popupation</t>
  </si>
  <si>
    <t>S2,S3,S4</t>
  </si>
  <si>
    <t>Households (HH's)</t>
  </si>
  <si>
    <t>Only one room HH's (SECC)</t>
  </si>
  <si>
    <t>Female Headed HH's (SECC)</t>
  </si>
  <si>
    <t>Vulnerable Households (SECC)</t>
  </si>
  <si>
    <t>% of Vulnerable Households</t>
  </si>
  <si>
    <t>%</t>
  </si>
  <si>
    <t>Registered MGNREGA Job cards</t>
  </si>
  <si>
    <t>Persons</t>
  </si>
  <si>
    <t>Active person working in MGNREGA job Cards</t>
  </si>
  <si>
    <t>Drinking Water Sources</t>
  </si>
  <si>
    <t>S3</t>
  </si>
  <si>
    <t>HH's have tap water connection for drinking water</t>
  </si>
  <si>
    <t>HH's dependent on other sources for drinking water</t>
  </si>
  <si>
    <t>Annual Greywater Generation</t>
  </si>
  <si>
    <t>Ha - M</t>
  </si>
  <si>
    <t>S2, S3</t>
  </si>
  <si>
    <t>Climate Vulnerability Area (CVA) 2: Climate</t>
  </si>
  <si>
    <t>Average Annual Rainfall</t>
  </si>
  <si>
    <t>mm</t>
  </si>
  <si>
    <t>C3,C4,W1</t>
  </si>
  <si>
    <t>Average Annual Temperature</t>
  </si>
  <si>
    <t>oC</t>
  </si>
  <si>
    <t>C1,C2</t>
  </si>
  <si>
    <t>27.9 °C</t>
  </si>
  <si>
    <t>Ground Water(G.W) Status</t>
  </si>
  <si>
    <t>OE,Critical,SC,
Safe,Saline</t>
  </si>
  <si>
    <t>W2,W3</t>
  </si>
  <si>
    <t>Over -Exploited</t>
  </si>
  <si>
    <t>Climate Vulnerability Area (CVA) 3: Water Resources</t>
  </si>
  <si>
    <t>Canal Network</t>
  </si>
  <si>
    <t>Length of Main Canal</t>
  </si>
  <si>
    <t>metre</t>
  </si>
  <si>
    <t>W4, C1</t>
  </si>
  <si>
    <t>Length of Minor Canal</t>
  </si>
  <si>
    <t>Length of Distributaries</t>
  </si>
  <si>
    <t>Water Courses (Field Channels)</t>
  </si>
  <si>
    <t>W4,W5</t>
  </si>
  <si>
    <t>Number of Tanks (PWD &amp; Union)</t>
  </si>
  <si>
    <t>W3</t>
  </si>
  <si>
    <t>Number of Ooranis</t>
  </si>
  <si>
    <t>Other Surface Water Bodies</t>
  </si>
  <si>
    <t>Irrigation Facilities</t>
  </si>
  <si>
    <t>Area under Tank Irrigation</t>
  </si>
  <si>
    <t>W4,W5,S2</t>
  </si>
  <si>
    <t>Area under Canal Irrigation</t>
  </si>
  <si>
    <t>Area under Open &amp; Tube Well Irrigation</t>
  </si>
  <si>
    <t>W5, S2,S4, C1</t>
  </si>
  <si>
    <t>Water Quality</t>
  </si>
  <si>
    <t xml:space="preserve">Chemical Contaminants </t>
  </si>
  <si>
    <t>Number of Sample</t>
  </si>
  <si>
    <t>W6</t>
  </si>
  <si>
    <t xml:space="preserve"> Bacterial and Other Contaminants </t>
  </si>
  <si>
    <t>Catchment Area wise Available Runoff</t>
  </si>
  <si>
    <t>Good Catchment Area</t>
  </si>
  <si>
    <t>C3,W4</t>
  </si>
  <si>
    <t>Average Catchment Area</t>
  </si>
  <si>
    <t>Bad Catchment Area</t>
  </si>
  <si>
    <t>Run Off Conserved (Exisiting)</t>
  </si>
  <si>
    <t>Watershed and Drainage Networks</t>
  </si>
  <si>
    <t>Length of Natural Drainage Lines</t>
  </si>
  <si>
    <t>W4</t>
  </si>
  <si>
    <t>Number of Natural Drainage Lines</t>
  </si>
  <si>
    <t>W5</t>
  </si>
  <si>
    <t>Number of MiCriticalo Watersheds</t>
  </si>
  <si>
    <t>C3,W3, W4</t>
  </si>
  <si>
    <t>Water Demand</t>
  </si>
  <si>
    <t>Water Demand For Humans</t>
  </si>
  <si>
    <t>Water Demand for Livestock</t>
  </si>
  <si>
    <t>Water Demand For Agriculture</t>
  </si>
  <si>
    <t>% G.W Utilization for Drinking</t>
  </si>
  <si>
    <t>% G.W Utilization for Livestock</t>
  </si>
  <si>
    <t>% G.W Utilzation for Agriculture.</t>
  </si>
  <si>
    <t>% SW Utilization for Drinking</t>
  </si>
  <si>
    <t>% SW Utilization for Livestock</t>
  </si>
  <si>
    <t>% SW Utilization for Agriculture</t>
  </si>
  <si>
    <t>Climate Vulnerability Area (CVA) 4 : Agriculture</t>
  </si>
  <si>
    <t>Land Resources</t>
  </si>
  <si>
    <t>Area under Forest land</t>
  </si>
  <si>
    <t>C1,C2,C3,W3</t>
  </si>
  <si>
    <t>Area under Non-Agricultural Uses</t>
  </si>
  <si>
    <t>Area under Barren &amp; Un-cultivable Land</t>
  </si>
  <si>
    <t>C1,C2,C3,W3,S2</t>
  </si>
  <si>
    <t>Area under Permanent Pastures and Other Grazing Land</t>
  </si>
  <si>
    <t>C1,C2,C3, W3</t>
  </si>
  <si>
    <t>Area under Land Under Miscellaneous Tree Criticalops etc.</t>
  </si>
  <si>
    <t>Area under Culturable Waste Land</t>
  </si>
  <si>
    <t>C1,C2,C3, W3,S2</t>
  </si>
  <si>
    <t>Area under Fallows Land other than Current Fallows</t>
  </si>
  <si>
    <t>W5,S4</t>
  </si>
  <si>
    <t>Area under Current Fallow land</t>
  </si>
  <si>
    <t>Area under Unirrigated Land</t>
  </si>
  <si>
    <t>Area Irrigated by Source</t>
  </si>
  <si>
    <t xml:space="preserve">W5,S4 </t>
  </si>
  <si>
    <t>Land Resources - WASCA Treatement Proposed Area</t>
  </si>
  <si>
    <t>Treatment Area under Forest Land</t>
  </si>
  <si>
    <t>Treatment Area under Non-Agricultural Uses</t>
  </si>
  <si>
    <t>Treatment Area under Barren &amp; Un-cultivable Land</t>
  </si>
  <si>
    <t>Treatement Area under Permanent Pastures and Other Grazing Land</t>
  </si>
  <si>
    <t>Treatment Area under Land Under Miscellaneous Tree Criticalops etc.</t>
  </si>
  <si>
    <t>Treatment Area under Culturable Waste Land</t>
  </si>
  <si>
    <t>Treatment Area under Fallows Land other than Current Fallows</t>
  </si>
  <si>
    <t>Treatment Area under Current Fallow land</t>
  </si>
  <si>
    <t>Treatment Area under Unirrigated Land</t>
  </si>
  <si>
    <t>Treatment Area Irrigated by Source</t>
  </si>
  <si>
    <t>Catchment Area</t>
  </si>
  <si>
    <t>Land under Good Catchment</t>
  </si>
  <si>
    <t>Land under Average Catchment</t>
  </si>
  <si>
    <t>Land under Bad Catchment</t>
  </si>
  <si>
    <t>Crop Details</t>
  </si>
  <si>
    <t>Irrigated Area</t>
  </si>
  <si>
    <t>A2</t>
  </si>
  <si>
    <t>Rainfed area</t>
  </si>
  <si>
    <t>A1</t>
  </si>
  <si>
    <t>Area under Paddy Cultivation</t>
  </si>
  <si>
    <t>Crop Water Requirement - Irrigated condition</t>
  </si>
  <si>
    <t>Ha-m</t>
  </si>
  <si>
    <t>A2, A4</t>
  </si>
  <si>
    <t>Crop Water Requirement - Rainfed condition</t>
  </si>
  <si>
    <t>A1, A3</t>
  </si>
  <si>
    <t>Soil Resources: Status of Available Nitrogen</t>
  </si>
  <si>
    <t>Very Low (VL)</t>
  </si>
  <si>
    <t>C1,C2,A2,A3</t>
  </si>
  <si>
    <t>Low (L)</t>
  </si>
  <si>
    <t>Medium (M)</t>
  </si>
  <si>
    <t>High (H)</t>
  </si>
  <si>
    <t>Very High (VH)</t>
  </si>
  <si>
    <t>Status of Organic Carbon</t>
  </si>
  <si>
    <t>A2, A3</t>
  </si>
  <si>
    <t>Status of Soil Micro Nutrients</t>
  </si>
  <si>
    <t>Sufficient</t>
  </si>
  <si>
    <t>Deficient</t>
  </si>
  <si>
    <t>Status of Physical condition of the soil</t>
  </si>
  <si>
    <t>Acidic Sulphate (AS)</t>
  </si>
  <si>
    <t>Strongly Acidic (SrAc)</t>
  </si>
  <si>
    <t>Highly Acidic (HAc)</t>
  </si>
  <si>
    <t>Moderately Acidic (MAc)</t>
  </si>
  <si>
    <t>Slighly Acidic (SlAc)</t>
  </si>
  <si>
    <t>Neutral (N)</t>
  </si>
  <si>
    <t>Moderately Alkaline (MAI)</t>
  </si>
  <si>
    <t>Strongly Alkaline (SIAI)</t>
  </si>
  <si>
    <t>Soil Texture</t>
  </si>
  <si>
    <t>% of Clay Soil</t>
  </si>
  <si>
    <t>C3, W3,A3,S4</t>
  </si>
  <si>
    <t>% of Fine Soil</t>
  </si>
  <si>
    <t>% of Coarse loamy</t>
  </si>
  <si>
    <t>Soil Water Permeability</t>
  </si>
  <si>
    <t>Low, Moderate, high</t>
  </si>
  <si>
    <t>Moderate</t>
  </si>
  <si>
    <t>Low</t>
  </si>
  <si>
    <t>High</t>
  </si>
  <si>
    <t>Soil moisture and ET</t>
  </si>
  <si>
    <t>Volumetric Soil Moisture</t>
  </si>
  <si>
    <t>A3</t>
  </si>
  <si>
    <t>Estimated Soil Moisture</t>
  </si>
  <si>
    <t>ET Losses</t>
  </si>
  <si>
    <t>A4</t>
  </si>
  <si>
    <t>Means of Water Extraction</t>
  </si>
  <si>
    <t>Gravity</t>
  </si>
  <si>
    <t>Lifting</t>
  </si>
  <si>
    <t>W2</t>
  </si>
  <si>
    <t>Irrigation Methods</t>
  </si>
  <si>
    <t>Wild Flooding</t>
  </si>
  <si>
    <t>Control Flooding</t>
  </si>
  <si>
    <t>Livestock</t>
  </si>
  <si>
    <t>Cattle Population</t>
  </si>
  <si>
    <t>W1,S4</t>
  </si>
  <si>
    <t>Sheep Population</t>
  </si>
  <si>
    <t>C1,S2,S4</t>
  </si>
  <si>
    <t>Goat Population</t>
  </si>
  <si>
    <t>A3,A4,S4</t>
  </si>
  <si>
    <t>Poultry</t>
  </si>
</sst>
</file>

<file path=xl/styles.xml><?xml version="1.0" encoding="utf-8"?>
<styleSheet xmlns="http://schemas.openxmlformats.org/spreadsheetml/2006/main">
  <numFmts count="1">
    <numFmt numFmtId="164" formatCode="0\ &quot;Ha&quot;"/>
  </numFmts>
  <fonts count="8">
    <font>
      <sz val="10"/>
      <color rgb="FF000000"/>
      <name val="Arial"/>
    </font>
    <font>
      <b/>
      <sz val="12"/>
      <color rgb="FF000000"/>
      <name val="Cambria"/>
    </font>
    <font>
      <b/>
      <sz val="12"/>
      <color theme="1"/>
      <name val="Cambria"/>
    </font>
    <font>
      <sz val="10"/>
      <name val="Arial"/>
    </font>
    <font>
      <b/>
      <sz val="12"/>
      <name val="Cambria"/>
    </font>
    <font>
      <sz val="12"/>
      <color theme="1"/>
      <name val="Cambria"/>
    </font>
    <font>
      <b/>
      <sz val="12"/>
      <color rgb="FFFF0000"/>
      <name val="Cambria"/>
    </font>
    <font>
      <sz val="12"/>
      <color rgb="FF000000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2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2" fontId="2" fillId="3" borderId="1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3" fillId="0" borderId="5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" fontId="5" fillId="0" borderId="6" xfId="0" applyNumberFormat="1" applyFont="1" applyBorder="1" applyAlignment="1">
      <alignment vertical="center" wrapText="1"/>
    </xf>
    <xf numFmtId="1" fontId="4" fillId="3" borderId="6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Alignment="1">
      <alignment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1" fontId="2" fillId="3" borderId="6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2" fontId="7" fillId="4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9" fontId="5" fillId="2" borderId="6" xfId="0" applyNumberFormat="1" applyFont="1" applyFill="1" applyBorder="1" applyAlignment="1">
      <alignment horizontal="right" vertical="center" wrapText="1"/>
    </xf>
    <xf numFmtId="10" fontId="5" fillId="2" borderId="6" xfId="0" applyNumberFormat="1" applyFont="1" applyFill="1" applyBorder="1" applyAlignment="1">
      <alignment horizontal="right" vertical="center" wrapText="1"/>
    </xf>
    <xf numFmtId="9" fontId="5" fillId="0" borderId="6" xfId="0" applyNumberFormat="1" applyFont="1" applyBorder="1" applyAlignment="1">
      <alignment horizontal="right" vertical="center" wrapText="1"/>
    </xf>
    <xf numFmtId="9" fontId="2" fillId="3" borderId="6" xfId="0" applyNumberFormat="1" applyFont="1" applyFill="1" applyBorder="1" applyAlignment="1">
      <alignment horizontal="right" vertical="center" wrapText="1"/>
    </xf>
    <xf numFmtId="9" fontId="5" fillId="0" borderId="0" xfId="0" applyNumberFormat="1" applyFont="1" applyAlignment="1">
      <alignment horizontal="right" vertical="center" wrapText="1"/>
    </xf>
    <xf numFmtId="0" fontId="7" fillId="4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vertical="center" wrapText="1"/>
    </xf>
    <xf numFmtId="1" fontId="5" fillId="0" borderId="6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9" fontId="7" fillId="5" borderId="6" xfId="0" applyNumberFormat="1" applyFont="1" applyFill="1" applyBorder="1" applyAlignment="1">
      <alignment vertical="center" wrapText="1"/>
    </xf>
    <xf numFmtId="9" fontId="7" fillId="2" borderId="6" xfId="0" applyNumberFormat="1" applyFont="1" applyFill="1" applyBorder="1" applyAlignment="1">
      <alignment horizontal="center" vertical="center" wrapText="1"/>
    </xf>
    <xf numFmtId="9" fontId="5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7" fillId="6" borderId="6" xfId="0" applyFont="1" applyFill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9" fontId="5" fillId="6" borderId="6" xfId="0" applyNumberFormat="1" applyFont="1" applyFill="1" applyBorder="1" applyAlignment="1">
      <alignment vertical="center" wrapText="1"/>
    </xf>
    <xf numFmtId="9" fontId="5" fillId="2" borderId="6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9" fontId="6" fillId="6" borderId="6" xfId="0" applyNumberFormat="1" applyFont="1" applyFill="1" applyBorder="1" applyAlignment="1">
      <alignment vertical="center" wrapText="1"/>
    </xf>
    <xf numFmtId="9" fontId="5" fillId="2" borderId="6" xfId="0" applyNumberFormat="1" applyFont="1" applyFill="1" applyBorder="1" applyAlignment="1">
      <alignment vertical="center" wrapText="1"/>
    </xf>
    <xf numFmtId="9" fontId="5" fillId="0" borderId="6" xfId="0" applyNumberFormat="1" applyFont="1" applyBorder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9" fontId="7" fillId="6" borderId="6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" fontId="5" fillId="6" borderId="6" xfId="0" applyNumberFormat="1" applyFont="1" applyFill="1" applyBorder="1" applyAlignment="1">
      <alignment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>
    <outlinePr summaryBelow="0" summaryRight="0"/>
  </sheetPr>
  <dimension ref="A1:AR1003"/>
  <sheetViews>
    <sheetView tabSelected="1" workbookViewId="0">
      <selection activeCell="F13" sqref="F13:H22"/>
    </sheetView>
  </sheetViews>
  <sheetFormatPr defaultColWidth="14.44140625" defaultRowHeight="15" customHeight="1"/>
  <cols>
    <col min="1" max="1" width="14.44140625" style="9"/>
    <col min="2" max="2" width="50.5546875" style="9" customWidth="1"/>
    <col min="3" max="4" width="16.5546875" style="9" customWidth="1"/>
    <col min="5" max="44" width="12.109375" style="9" customWidth="1"/>
    <col min="45" max="16384" width="14.44140625" style="9"/>
  </cols>
  <sheetData>
    <row r="1" spans="1:44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 t="s">
        <v>5</v>
      </c>
      <c r="AG1" s="5"/>
      <c r="AH1" s="5"/>
      <c r="AI1" s="5"/>
      <c r="AJ1" s="5"/>
      <c r="AK1" s="5"/>
      <c r="AL1" s="5"/>
      <c r="AM1" s="5"/>
      <c r="AN1" s="5"/>
      <c r="AO1" s="5"/>
      <c r="AP1" s="6"/>
      <c r="AQ1" s="7" t="s">
        <v>6</v>
      </c>
      <c r="AR1" s="8"/>
    </row>
    <row r="2" spans="1:44" ht="47.25" customHeight="1">
      <c r="A2" s="10"/>
      <c r="B2" s="10"/>
      <c r="C2" s="10"/>
      <c r="D2" s="10"/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1" t="s">
        <v>21</v>
      </c>
      <c r="T2" s="11" t="s">
        <v>22</v>
      </c>
      <c r="U2" s="11" t="s">
        <v>23</v>
      </c>
      <c r="V2" s="11" t="s">
        <v>24</v>
      </c>
      <c r="W2" s="11" t="s">
        <v>25</v>
      </c>
      <c r="X2" s="11" t="s">
        <v>26</v>
      </c>
      <c r="Y2" s="11" t="s">
        <v>27</v>
      </c>
      <c r="Z2" s="11" t="s">
        <v>28</v>
      </c>
      <c r="AA2" s="11" t="s">
        <v>29</v>
      </c>
      <c r="AB2" s="11" t="s">
        <v>30</v>
      </c>
      <c r="AC2" s="11" t="s">
        <v>31</v>
      </c>
      <c r="AD2" s="11" t="s">
        <v>32</v>
      </c>
      <c r="AE2" s="11" t="s">
        <v>33</v>
      </c>
      <c r="AF2" s="11" t="s">
        <v>34</v>
      </c>
      <c r="AG2" s="11" t="s">
        <v>35</v>
      </c>
      <c r="AH2" s="11" t="s">
        <v>36</v>
      </c>
      <c r="AI2" s="11" t="s">
        <v>37</v>
      </c>
      <c r="AJ2" s="11" t="s">
        <v>38</v>
      </c>
      <c r="AK2" s="11" t="s">
        <v>39</v>
      </c>
      <c r="AL2" s="11" t="s">
        <v>40</v>
      </c>
      <c r="AM2" s="11" t="s">
        <v>41</v>
      </c>
      <c r="AN2" s="11" t="s">
        <v>42</v>
      </c>
      <c r="AO2" s="11" t="s">
        <v>43</v>
      </c>
      <c r="AP2" s="11" t="s">
        <v>44</v>
      </c>
      <c r="AQ2" s="10"/>
      <c r="AR2" s="12"/>
    </row>
    <row r="3" spans="1:44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3">
        <v>15</v>
      </c>
      <c r="P3" s="13">
        <v>16</v>
      </c>
      <c r="Q3" s="13">
        <v>17</v>
      </c>
      <c r="R3" s="13">
        <v>18</v>
      </c>
      <c r="S3" s="13">
        <v>19</v>
      </c>
      <c r="T3" s="13">
        <v>20</v>
      </c>
      <c r="U3" s="13">
        <v>21</v>
      </c>
      <c r="V3" s="13">
        <v>22</v>
      </c>
      <c r="W3" s="13">
        <v>23</v>
      </c>
      <c r="X3" s="13">
        <v>24</v>
      </c>
      <c r="Y3" s="13">
        <v>25</v>
      </c>
      <c r="Z3" s="13">
        <v>26</v>
      </c>
      <c r="AA3" s="13">
        <v>27</v>
      </c>
      <c r="AB3" s="13">
        <v>28</v>
      </c>
      <c r="AC3" s="13">
        <v>29</v>
      </c>
      <c r="AD3" s="13">
        <v>30</v>
      </c>
      <c r="AE3" s="13">
        <v>31</v>
      </c>
      <c r="AF3" s="13">
        <v>32</v>
      </c>
      <c r="AG3" s="13">
        <v>33</v>
      </c>
      <c r="AH3" s="13">
        <v>34</v>
      </c>
      <c r="AI3" s="13">
        <v>35</v>
      </c>
      <c r="AJ3" s="13">
        <v>36</v>
      </c>
      <c r="AK3" s="13">
        <v>37</v>
      </c>
      <c r="AL3" s="13">
        <v>38</v>
      </c>
      <c r="AM3" s="13">
        <v>39</v>
      </c>
      <c r="AN3" s="13">
        <v>40</v>
      </c>
      <c r="AO3" s="13">
        <v>41</v>
      </c>
      <c r="AP3" s="13">
        <v>42</v>
      </c>
      <c r="AQ3" s="14">
        <v>69</v>
      </c>
      <c r="AR3" s="15"/>
    </row>
    <row r="4" spans="1:44" ht="15.75" customHeight="1">
      <c r="A4" s="16"/>
      <c r="B4" s="17" t="s">
        <v>45</v>
      </c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2"/>
      <c r="AR4" s="23"/>
    </row>
    <row r="5" spans="1:44" ht="15.75" customHeight="1">
      <c r="A5" s="24">
        <v>1</v>
      </c>
      <c r="B5" s="25" t="s">
        <v>46</v>
      </c>
      <c r="C5" s="18" t="s">
        <v>47</v>
      </c>
      <c r="D5" s="18" t="s">
        <v>48</v>
      </c>
      <c r="E5" s="26">
        <v>1267</v>
      </c>
      <c r="F5" s="26">
        <v>791</v>
      </c>
      <c r="G5" s="26">
        <v>245</v>
      </c>
      <c r="H5" s="27">
        <v>414</v>
      </c>
      <c r="I5" s="26">
        <v>390</v>
      </c>
      <c r="J5" s="26">
        <v>218</v>
      </c>
      <c r="K5" s="26">
        <v>516</v>
      </c>
      <c r="L5" s="26">
        <v>183</v>
      </c>
      <c r="M5" s="27">
        <v>486</v>
      </c>
      <c r="N5" s="26">
        <v>640</v>
      </c>
      <c r="O5" s="27">
        <v>254</v>
      </c>
      <c r="P5" s="26">
        <v>525</v>
      </c>
      <c r="Q5" s="26">
        <v>547</v>
      </c>
      <c r="R5" s="26">
        <v>189</v>
      </c>
      <c r="S5" s="26">
        <v>274</v>
      </c>
      <c r="T5" s="26">
        <v>173</v>
      </c>
      <c r="U5" s="27">
        <v>2179</v>
      </c>
      <c r="V5" s="26">
        <v>941</v>
      </c>
      <c r="W5" s="26">
        <v>636</v>
      </c>
      <c r="X5" s="26">
        <v>297</v>
      </c>
      <c r="Y5" s="26">
        <v>344</v>
      </c>
      <c r="Z5" s="26">
        <v>417</v>
      </c>
      <c r="AA5" s="26">
        <v>677</v>
      </c>
      <c r="AB5" s="26">
        <v>718</v>
      </c>
      <c r="AC5" s="26">
        <v>281</v>
      </c>
      <c r="AD5" s="26">
        <v>266</v>
      </c>
      <c r="AE5" s="26">
        <v>251</v>
      </c>
      <c r="AF5" s="21">
        <v>614</v>
      </c>
      <c r="AG5" s="21">
        <v>1632</v>
      </c>
      <c r="AH5" s="21">
        <v>1110</v>
      </c>
      <c r="AI5" s="21">
        <v>688</v>
      </c>
      <c r="AJ5" s="21">
        <v>766</v>
      </c>
      <c r="AK5" s="21">
        <v>907</v>
      </c>
      <c r="AL5" s="21">
        <v>911</v>
      </c>
      <c r="AM5" s="21">
        <v>1675</v>
      </c>
      <c r="AN5" s="21">
        <v>654</v>
      </c>
      <c r="AO5" s="21">
        <v>488</v>
      </c>
      <c r="AP5" s="21">
        <v>1186</v>
      </c>
      <c r="AQ5" s="28">
        <f t="shared" ref="AQ5:AQ15" si="0">SUM(E5:AP5)</f>
        <v>24750</v>
      </c>
      <c r="AR5" s="23"/>
    </row>
    <row r="6" spans="1:44" ht="15.75" customHeight="1">
      <c r="A6" s="24">
        <v>2</v>
      </c>
      <c r="B6" s="25" t="s">
        <v>49</v>
      </c>
      <c r="C6" s="18" t="s">
        <v>50</v>
      </c>
      <c r="D6" s="18" t="s">
        <v>51</v>
      </c>
      <c r="E6" s="26">
        <v>2770</v>
      </c>
      <c r="F6" s="26">
        <v>1704</v>
      </c>
      <c r="G6" s="26">
        <v>645</v>
      </c>
      <c r="H6" s="26">
        <v>1018</v>
      </c>
      <c r="I6" s="26">
        <v>1478</v>
      </c>
      <c r="J6" s="26">
        <v>571</v>
      </c>
      <c r="K6" s="26">
        <v>853</v>
      </c>
      <c r="L6" s="26">
        <v>706</v>
      </c>
      <c r="M6" s="26">
        <v>1437</v>
      </c>
      <c r="N6" s="26">
        <v>2050</v>
      </c>
      <c r="O6" s="26">
        <v>688</v>
      </c>
      <c r="P6" s="26">
        <v>873</v>
      </c>
      <c r="Q6" s="26">
        <v>1050</v>
      </c>
      <c r="R6" s="26">
        <v>502</v>
      </c>
      <c r="S6" s="26">
        <v>400</v>
      </c>
      <c r="T6" s="26">
        <v>786</v>
      </c>
      <c r="U6" s="26">
        <v>7576</v>
      </c>
      <c r="V6" s="26">
        <v>2520</v>
      </c>
      <c r="W6" s="26">
        <v>1584</v>
      </c>
      <c r="X6" s="26">
        <v>753</v>
      </c>
      <c r="Y6" s="26">
        <v>1452</v>
      </c>
      <c r="Z6" s="26">
        <v>1196</v>
      </c>
      <c r="AA6" s="26">
        <v>1412</v>
      </c>
      <c r="AB6" s="26">
        <v>1536</v>
      </c>
      <c r="AC6" s="26">
        <v>963</v>
      </c>
      <c r="AD6" s="26">
        <v>1009</v>
      </c>
      <c r="AE6" s="26">
        <v>997</v>
      </c>
      <c r="AF6" s="21">
        <v>1250</v>
      </c>
      <c r="AG6" s="21">
        <v>944</v>
      </c>
      <c r="AH6" s="21">
        <v>2151</v>
      </c>
      <c r="AI6" s="21">
        <v>1520</v>
      </c>
      <c r="AJ6" s="21">
        <v>2584</v>
      </c>
      <c r="AK6" s="21">
        <v>2271</v>
      </c>
      <c r="AL6" s="21">
        <v>4061</v>
      </c>
      <c r="AM6" s="21">
        <v>4253</v>
      </c>
      <c r="AN6" s="21">
        <v>2113</v>
      </c>
      <c r="AO6" s="21">
        <v>1108</v>
      </c>
      <c r="AP6" s="21">
        <v>3136</v>
      </c>
      <c r="AQ6" s="28">
        <f t="shared" si="0"/>
        <v>63920</v>
      </c>
      <c r="AR6" s="23"/>
    </row>
    <row r="7" spans="1:44" ht="15.75" customHeight="1">
      <c r="A7" s="24">
        <v>3</v>
      </c>
      <c r="B7" s="25" t="s">
        <v>52</v>
      </c>
      <c r="C7" s="18" t="s">
        <v>50</v>
      </c>
      <c r="D7" s="18" t="s">
        <v>51</v>
      </c>
      <c r="E7" s="26">
        <v>2755</v>
      </c>
      <c r="F7" s="26">
        <v>1695</v>
      </c>
      <c r="G7" s="26">
        <v>658</v>
      </c>
      <c r="H7" s="26">
        <v>984</v>
      </c>
      <c r="I7" s="26">
        <v>1579</v>
      </c>
      <c r="J7" s="26">
        <v>604</v>
      </c>
      <c r="K7" s="26">
        <v>904</v>
      </c>
      <c r="L7" s="26">
        <v>660</v>
      </c>
      <c r="M7" s="26">
        <v>1475</v>
      </c>
      <c r="N7" s="26">
        <v>2144</v>
      </c>
      <c r="O7" s="26">
        <v>683</v>
      </c>
      <c r="P7" s="26">
        <v>904</v>
      </c>
      <c r="Q7" s="26">
        <v>1030</v>
      </c>
      <c r="R7" s="26">
        <v>522</v>
      </c>
      <c r="S7" s="26">
        <v>398</v>
      </c>
      <c r="T7" s="26">
        <v>840</v>
      </c>
      <c r="U7" s="26">
        <v>7587</v>
      </c>
      <c r="V7" s="26">
        <v>2499</v>
      </c>
      <c r="W7" s="26">
        <v>1532</v>
      </c>
      <c r="X7" s="26">
        <v>810</v>
      </c>
      <c r="Y7" s="26">
        <v>1461</v>
      </c>
      <c r="Z7" s="26">
        <v>1189</v>
      </c>
      <c r="AA7" s="26">
        <v>1391</v>
      </c>
      <c r="AB7" s="26">
        <v>1457</v>
      </c>
      <c r="AC7" s="26">
        <v>948</v>
      </c>
      <c r="AD7" s="26">
        <v>951</v>
      </c>
      <c r="AE7" s="26">
        <v>1030</v>
      </c>
      <c r="AF7" s="21">
        <v>1193</v>
      </c>
      <c r="AG7" s="21">
        <v>943</v>
      </c>
      <c r="AH7" s="21">
        <v>2115</v>
      </c>
      <c r="AI7" s="21">
        <v>1490</v>
      </c>
      <c r="AJ7" s="21">
        <v>2671</v>
      </c>
      <c r="AK7" s="21">
        <v>2204</v>
      </c>
      <c r="AL7" s="21">
        <v>4244</v>
      </c>
      <c r="AM7" s="21">
        <v>4228</v>
      </c>
      <c r="AN7" s="21">
        <v>2086</v>
      </c>
      <c r="AO7" s="21">
        <v>1100</v>
      </c>
      <c r="AP7" s="21">
        <v>3078</v>
      </c>
      <c r="AQ7" s="28">
        <f t="shared" si="0"/>
        <v>64042</v>
      </c>
      <c r="AR7" s="23"/>
    </row>
    <row r="8" spans="1:44" ht="15.75" customHeight="1">
      <c r="A8" s="24">
        <v>4</v>
      </c>
      <c r="B8" s="25" t="s">
        <v>53</v>
      </c>
      <c r="C8" s="18" t="s">
        <v>50</v>
      </c>
      <c r="D8" s="18" t="s">
        <v>54</v>
      </c>
      <c r="E8" s="26">
        <v>5525</v>
      </c>
      <c r="F8" s="26">
        <v>3399</v>
      </c>
      <c r="G8" s="26">
        <v>1303</v>
      </c>
      <c r="H8" s="26">
        <v>2002</v>
      </c>
      <c r="I8" s="26">
        <v>3057</v>
      </c>
      <c r="J8" s="26">
        <v>1175</v>
      </c>
      <c r="K8" s="26">
        <v>1757</v>
      </c>
      <c r="L8" s="26">
        <v>1366</v>
      </c>
      <c r="M8" s="26">
        <v>2912</v>
      </c>
      <c r="N8" s="26">
        <v>4194</v>
      </c>
      <c r="O8" s="26">
        <v>1371</v>
      </c>
      <c r="P8" s="26">
        <v>1777</v>
      </c>
      <c r="Q8" s="26">
        <v>2080</v>
      </c>
      <c r="R8" s="26">
        <v>1024</v>
      </c>
      <c r="S8" s="26">
        <v>798</v>
      </c>
      <c r="T8" s="26">
        <v>1626</v>
      </c>
      <c r="U8" s="26">
        <v>15163</v>
      </c>
      <c r="V8" s="26">
        <v>5019</v>
      </c>
      <c r="W8" s="26">
        <v>3116</v>
      </c>
      <c r="X8" s="26">
        <v>1563</v>
      </c>
      <c r="Y8" s="26">
        <v>2913</v>
      </c>
      <c r="Z8" s="26">
        <v>2385</v>
      </c>
      <c r="AA8" s="26">
        <v>2803</v>
      </c>
      <c r="AB8" s="26">
        <v>2993</v>
      </c>
      <c r="AC8" s="26">
        <v>1911</v>
      </c>
      <c r="AD8" s="26">
        <v>1960</v>
      </c>
      <c r="AE8" s="26">
        <v>2027</v>
      </c>
      <c r="AF8" s="21">
        <v>2443</v>
      </c>
      <c r="AG8" s="21">
        <v>1887</v>
      </c>
      <c r="AH8" s="21">
        <v>4266</v>
      </c>
      <c r="AI8" s="21">
        <v>3010</v>
      </c>
      <c r="AJ8" s="21">
        <v>5255</v>
      </c>
      <c r="AK8" s="21">
        <v>4475</v>
      </c>
      <c r="AL8" s="21">
        <v>8305</v>
      </c>
      <c r="AM8" s="21">
        <v>8481</v>
      </c>
      <c r="AN8" s="21">
        <v>4199</v>
      </c>
      <c r="AO8" s="21">
        <v>2208</v>
      </c>
      <c r="AP8" s="21">
        <v>6214</v>
      </c>
      <c r="AQ8" s="28">
        <f t="shared" si="0"/>
        <v>127962</v>
      </c>
      <c r="AR8" s="23"/>
    </row>
    <row r="9" spans="1:44" ht="15.75" customHeight="1">
      <c r="A9" s="24">
        <v>5</v>
      </c>
      <c r="B9" s="25" t="s">
        <v>55</v>
      </c>
      <c r="C9" s="18" t="s">
        <v>50</v>
      </c>
      <c r="D9" s="18" t="s">
        <v>54</v>
      </c>
      <c r="E9" s="26">
        <v>129</v>
      </c>
      <c r="F9" s="26">
        <v>326</v>
      </c>
      <c r="G9" s="26">
        <v>524</v>
      </c>
      <c r="H9" s="26">
        <v>701</v>
      </c>
      <c r="I9" s="26">
        <v>279</v>
      </c>
      <c r="J9" s="26">
        <v>309</v>
      </c>
      <c r="K9" s="26">
        <v>824</v>
      </c>
      <c r="L9" s="26">
        <v>282</v>
      </c>
      <c r="M9" s="26">
        <v>779</v>
      </c>
      <c r="N9" s="26">
        <v>839</v>
      </c>
      <c r="O9" s="26">
        <v>611</v>
      </c>
      <c r="P9" s="26">
        <v>68</v>
      </c>
      <c r="Q9" s="26">
        <v>729</v>
      </c>
      <c r="R9" s="26">
        <v>175</v>
      </c>
      <c r="S9" s="26">
        <v>93</v>
      </c>
      <c r="T9" s="26">
        <v>259</v>
      </c>
      <c r="U9" s="26">
        <v>1559</v>
      </c>
      <c r="V9" s="26">
        <v>352</v>
      </c>
      <c r="W9" s="26">
        <v>1290</v>
      </c>
      <c r="X9" s="26">
        <v>469</v>
      </c>
      <c r="Y9" s="26">
        <v>1262</v>
      </c>
      <c r="Z9" s="26">
        <v>509</v>
      </c>
      <c r="AA9" s="26">
        <v>492</v>
      </c>
      <c r="AB9" s="26">
        <v>26</v>
      </c>
      <c r="AC9" s="26">
        <v>753</v>
      </c>
      <c r="AD9" s="26">
        <v>466</v>
      </c>
      <c r="AE9" s="26">
        <v>941</v>
      </c>
      <c r="AF9" s="21">
        <v>389</v>
      </c>
      <c r="AG9" s="21">
        <v>18</v>
      </c>
      <c r="AH9" s="21">
        <v>248</v>
      </c>
      <c r="AI9" s="21">
        <v>635</v>
      </c>
      <c r="AJ9" s="21">
        <v>1415</v>
      </c>
      <c r="AK9" s="21">
        <v>510</v>
      </c>
      <c r="AL9" s="21">
        <v>2121</v>
      </c>
      <c r="AM9" s="21">
        <v>2315</v>
      </c>
      <c r="AN9" s="21">
        <v>1657</v>
      </c>
      <c r="AO9" s="21">
        <v>567</v>
      </c>
      <c r="AP9" s="21">
        <v>1046</v>
      </c>
      <c r="AQ9" s="28">
        <f t="shared" si="0"/>
        <v>25967</v>
      </c>
      <c r="AR9" s="23"/>
    </row>
    <row r="10" spans="1:44" ht="15.75" customHeight="1">
      <c r="A10" s="24">
        <v>6</v>
      </c>
      <c r="B10" s="25" t="s">
        <v>56</v>
      </c>
      <c r="C10" s="18" t="s">
        <v>50</v>
      </c>
      <c r="D10" s="18" t="s">
        <v>54</v>
      </c>
      <c r="E10" s="26">
        <v>32</v>
      </c>
      <c r="F10" s="26">
        <v>0</v>
      </c>
      <c r="G10" s="26">
        <v>0</v>
      </c>
      <c r="H10" s="26">
        <v>0</v>
      </c>
      <c r="I10" s="26">
        <v>80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6</v>
      </c>
      <c r="S10" s="26">
        <v>0</v>
      </c>
      <c r="T10" s="26">
        <v>0</v>
      </c>
      <c r="U10" s="26">
        <v>4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35</v>
      </c>
      <c r="AC10" s="26">
        <v>0</v>
      </c>
      <c r="AD10" s="26">
        <v>8</v>
      </c>
      <c r="AE10" s="26">
        <v>0</v>
      </c>
      <c r="AF10" s="21">
        <v>43</v>
      </c>
      <c r="AG10" s="21">
        <v>7</v>
      </c>
      <c r="AH10" s="21">
        <v>17</v>
      </c>
      <c r="AI10" s="21">
        <v>0</v>
      </c>
      <c r="AJ10" s="21">
        <v>5</v>
      </c>
      <c r="AK10" s="21">
        <v>0</v>
      </c>
      <c r="AL10" s="21">
        <v>14</v>
      </c>
      <c r="AM10" s="21">
        <v>139</v>
      </c>
      <c r="AN10" s="21">
        <v>0</v>
      </c>
      <c r="AO10" s="21">
        <v>49</v>
      </c>
      <c r="AP10" s="21">
        <v>9</v>
      </c>
      <c r="AQ10" s="28">
        <f t="shared" si="0"/>
        <v>448</v>
      </c>
      <c r="AR10" s="23"/>
    </row>
    <row r="11" spans="1:44" ht="15.75" customHeight="1">
      <c r="A11" s="24">
        <v>7</v>
      </c>
      <c r="B11" s="25" t="s">
        <v>57</v>
      </c>
      <c r="C11" s="18" t="s">
        <v>50</v>
      </c>
      <c r="D11" s="18" t="s">
        <v>58</v>
      </c>
      <c r="E11" s="26">
        <v>161</v>
      </c>
      <c r="F11" s="26">
        <v>326</v>
      </c>
      <c r="G11" s="26">
        <v>524</v>
      </c>
      <c r="H11" s="26">
        <v>701</v>
      </c>
      <c r="I11" s="26">
        <v>359</v>
      </c>
      <c r="J11" s="26">
        <v>309</v>
      </c>
      <c r="K11" s="26">
        <v>824</v>
      </c>
      <c r="L11" s="26">
        <v>282</v>
      </c>
      <c r="M11" s="26">
        <v>779</v>
      </c>
      <c r="N11" s="26">
        <v>839</v>
      </c>
      <c r="O11" s="26">
        <v>611</v>
      </c>
      <c r="P11" s="26">
        <v>68</v>
      </c>
      <c r="Q11" s="26">
        <v>729</v>
      </c>
      <c r="R11" s="26">
        <v>181</v>
      </c>
      <c r="S11" s="26">
        <v>93</v>
      </c>
      <c r="T11" s="26">
        <v>259</v>
      </c>
      <c r="U11" s="26">
        <v>1563</v>
      </c>
      <c r="V11" s="26">
        <v>352</v>
      </c>
      <c r="W11" s="26">
        <v>1290</v>
      </c>
      <c r="X11" s="26">
        <v>469</v>
      </c>
      <c r="Y11" s="26">
        <v>1262</v>
      </c>
      <c r="Z11" s="26">
        <v>509</v>
      </c>
      <c r="AA11" s="26">
        <v>492</v>
      </c>
      <c r="AB11" s="26">
        <v>61</v>
      </c>
      <c r="AC11" s="26">
        <v>753</v>
      </c>
      <c r="AD11" s="26">
        <v>474</v>
      </c>
      <c r="AE11" s="26">
        <v>941</v>
      </c>
      <c r="AF11" s="21">
        <v>432</v>
      </c>
      <c r="AG11" s="21">
        <v>25</v>
      </c>
      <c r="AH11" s="21">
        <v>265</v>
      </c>
      <c r="AI11" s="21">
        <v>635</v>
      </c>
      <c r="AJ11" s="21">
        <v>1420</v>
      </c>
      <c r="AK11" s="21">
        <v>510</v>
      </c>
      <c r="AL11" s="21">
        <v>2135</v>
      </c>
      <c r="AM11" s="21">
        <v>2454</v>
      </c>
      <c r="AN11" s="21">
        <v>1657</v>
      </c>
      <c r="AO11" s="21">
        <v>616</v>
      </c>
      <c r="AP11" s="21">
        <v>1055</v>
      </c>
      <c r="AQ11" s="28">
        <f t="shared" si="0"/>
        <v>26415</v>
      </c>
      <c r="AR11" s="23"/>
    </row>
    <row r="12" spans="1:44" ht="15.75" customHeight="1">
      <c r="A12" s="24">
        <v>8</v>
      </c>
      <c r="B12" s="25" t="s">
        <v>59</v>
      </c>
      <c r="C12" s="18" t="s">
        <v>50</v>
      </c>
      <c r="D12" s="18" t="s">
        <v>51</v>
      </c>
      <c r="E12" s="26">
        <v>1445</v>
      </c>
      <c r="F12" s="26">
        <v>863</v>
      </c>
      <c r="G12" s="26">
        <v>312</v>
      </c>
      <c r="H12" s="26">
        <v>448</v>
      </c>
      <c r="I12" s="26">
        <v>770</v>
      </c>
      <c r="J12" s="26">
        <v>292</v>
      </c>
      <c r="K12" s="26">
        <v>448</v>
      </c>
      <c r="L12" s="26">
        <v>312</v>
      </c>
      <c r="M12" s="26">
        <v>760</v>
      </c>
      <c r="N12" s="26">
        <v>1157</v>
      </c>
      <c r="O12" s="26">
        <v>353</v>
      </c>
      <c r="P12" s="26">
        <v>444</v>
      </c>
      <c r="Q12" s="26">
        <v>529</v>
      </c>
      <c r="R12" s="26">
        <v>262</v>
      </c>
      <c r="S12" s="26">
        <v>277</v>
      </c>
      <c r="T12" s="26">
        <v>415</v>
      </c>
      <c r="U12" s="26">
        <v>3808</v>
      </c>
      <c r="V12" s="26">
        <v>1206</v>
      </c>
      <c r="W12" s="26">
        <v>747</v>
      </c>
      <c r="X12" s="26">
        <v>393</v>
      </c>
      <c r="Y12" s="26">
        <v>666</v>
      </c>
      <c r="Z12" s="26">
        <v>535</v>
      </c>
      <c r="AA12" s="26">
        <v>691</v>
      </c>
      <c r="AB12" s="26">
        <v>694</v>
      </c>
      <c r="AC12" s="26">
        <v>470</v>
      </c>
      <c r="AD12" s="26">
        <v>502</v>
      </c>
      <c r="AE12" s="26">
        <v>475</v>
      </c>
      <c r="AF12" s="21">
        <v>605</v>
      </c>
      <c r="AG12" s="21">
        <v>460</v>
      </c>
      <c r="AH12" s="21">
        <v>1101</v>
      </c>
      <c r="AI12" s="21">
        <v>705</v>
      </c>
      <c r="AJ12" s="21">
        <v>1337</v>
      </c>
      <c r="AK12" s="21">
        <v>346</v>
      </c>
      <c r="AL12" s="21">
        <v>346</v>
      </c>
      <c r="AM12" s="21">
        <v>2009</v>
      </c>
      <c r="AN12" s="21">
        <v>346</v>
      </c>
      <c r="AO12" s="21">
        <v>346</v>
      </c>
      <c r="AP12" s="21">
        <v>1526</v>
      </c>
      <c r="AQ12" s="28">
        <f t="shared" si="0"/>
        <v>28401</v>
      </c>
      <c r="AR12" s="23"/>
    </row>
    <row r="13" spans="1:44" ht="15.75" customHeight="1">
      <c r="A13" s="24">
        <v>9</v>
      </c>
      <c r="B13" s="25" t="s">
        <v>60</v>
      </c>
      <c r="C13" s="18" t="s">
        <v>50</v>
      </c>
      <c r="D13" s="18" t="s">
        <v>51</v>
      </c>
      <c r="E13" s="26">
        <v>325</v>
      </c>
      <c r="F13" s="26">
        <v>109</v>
      </c>
      <c r="G13" s="26">
        <v>25</v>
      </c>
      <c r="H13" s="26">
        <v>12</v>
      </c>
      <c r="I13" s="26">
        <v>78</v>
      </c>
      <c r="J13" s="26">
        <v>6</v>
      </c>
      <c r="K13" s="26">
        <v>9</v>
      </c>
      <c r="L13" s="26">
        <v>47</v>
      </c>
      <c r="M13" s="26">
        <v>36</v>
      </c>
      <c r="N13" s="26">
        <v>223</v>
      </c>
      <c r="O13" s="26">
        <v>7</v>
      </c>
      <c r="P13" s="26">
        <v>51</v>
      </c>
      <c r="Q13" s="26">
        <v>84</v>
      </c>
      <c r="R13" s="26">
        <v>3</v>
      </c>
      <c r="S13" s="26">
        <v>19</v>
      </c>
      <c r="T13" s="26">
        <v>16</v>
      </c>
      <c r="U13" s="26">
        <v>899</v>
      </c>
      <c r="V13" s="26">
        <v>118</v>
      </c>
      <c r="W13" s="26">
        <v>75</v>
      </c>
      <c r="X13" s="26">
        <v>81</v>
      </c>
      <c r="Y13" s="26">
        <v>60</v>
      </c>
      <c r="Z13" s="26">
        <v>21</v>
      </c>
      <c r="AA13" s="26">
        <v>47</v>
      </c>
      <c r="AB13" s="26">
        <v>123</v>
      </c>
      <c r="AC13" s="26">
        <v>28</v>
      </c>
      <c r="AD13" s="26">
        <v>79</v>
      </c>
      <c r="AE13" s="26">
        <v>22</v>
      </c>
      <c r="AF13" s="21">
        <v>76</v>
      </c>
      <c r="AG13" s="21">
        <v>23</v>
      </c>
      <c r="AH13" s="21">
        <v>215</v>
      </c>
      <c r="AI13" s="21">
        <v>75</v>
      </c>
      <c r="AJ13" s="21">
        <v>140</v>
      </c>
      <c r="AK13" s="21">
        <v>80</v>
      </c>
      <c r="AL13" s="21">
        <v>80</v>
      </c>
      <c r="AM13" s="21">
        <v>188</v>
      </c>
      <c r="AN13" s="21">
        <v>80</v>
      </c>
      <c r="AO13" s="21">
        <v>80</v>
      </c>
      <c r="AP13" s="21">
        <v>149</v>
      </c>
      <c r="AQ13" s="28">
        <f t="shared" si="0"/>
        <v>3789</v>
      </c>
      <c r="AR13" s="23"/>
    </row>
    <row r="14" spans="1:44" ht="15.75" customHeight="1">
      <c r="A14" s="24">
        <v>10</v>
      </c>
      <c r="B14" s="25" t="s">
        <v>61</v>
      </c>
      <c r="C14" s="18" t="s">
        <v>50</v>
      </c>
      <c r="D14" s="18" t="s">
        <v>51</v>
      </c>
      <c r="E14" s="26">
        <v>97</v>
      </c>
      <c r="F14" s="26">
        <v>80</v>
      </c>
      <c r="G14" s="26">
        <v>18</v>
      </c>
      <c r="H14" s="26">
        <v>8</v>
      </c>
      <c r="I14" s="26">
        <v>52</v>
      </c>
      <c r="J14" s="26">
        <v>12</v>
      </c>
      <c r="K14" s="26">
        <v>23</v>
      </c>
      <c r="L14" s="26">
        <v>21</v>
      </c>
      <c r="M14" s="26">
        <v>41</v>
      </c>
      <c r="N14" s="26">
        <v>56</v>
      </c>
      <c r="O14" s="26">
        <v>17</v>
      </c>
      <c r="P14" s="26">
        <v>36</v>
      </c>
      <c r="Q14" s="26">
        <v>36</v>
      </c>
      <c r="R14" s="26">
        <v>28</v>
      </c>
      <c r="S14" s="26">
        <v>16</v>
      </c>
      <c r="T14" s="26">
        <v>31</v>
      </c>
      <c r="U14" s="26">
        <v>288</v>
      </c>
      <c r="V14" s="26">
        <v>50</v>
      </c>
      <c r="W14" s="26">
        <v>38</v>
      </c>
      <c r="X14" s="26">
        <v>19</v>
      </c>
      <c r="Y14" s="26">
        <v>31</v>
      </c>
      <c r="Z14" s="26">
        <v>27</v>
      </c>
      <c r="AA14" s="26">
        <v>40</v>
      </c>
      <c r="AB14" s="26">
        <v>32</v>
      </c>
      <c r="AC14" s="26">
        <v>30</v>
      </c>
      <c r="AD14" s="26">
        <v>35</v>
      </c>
      <c r="AE14" s="26">
        <v>47</v>
      </c>
      <c r="AF14" s="21">
        <v>35</v>
      </c>
      <c r="AG14" s="21">
        <v>35</v>
      </c>
      <c r="AH14" s="21">
        <v>59</v>
      </c>
      <c r="AI14" s="21">
        <v>37</v>
      </c>
      <c r="AJ14" s="21">
        <v>94</v>
      </c>
      <c r="AK14" s="21">
        <v>17</v>
      </c>
      <c r="AL14" s="21">
        <v>17</v>
      </c>
      <c r="AM14" s="21">
        <v>87</v>
      </c>
      <c r="AN14" s="21">
        <v>17</v>
      </c>
      <c r="AO14" s="21">
        <v>17</v>
      </c>
      <c r="AP14" s="21">
        <v>89</v>
      </c>
      <c r="AQ14" s="28">
        <f t="shared" si="0"/>
        <v>1713</v>
      </c>
      <c r="AR14" s="23"/>
    </row>
    <row r="15" spans="1:44" ht="15.75" customHeight="1">
      <c r="A15" s="24">
        <v>11</v>
      </c>
      <c r="B15" s="25" t="s">
        <v>62</v>
      </c>
      <c r="C15" s="18" t="s">
        <v>50</v>
      </c>
      <c r="D15" s="18" t="s">
        <v>51</v>
      </c>
      <c r="E15" s="26">
        <v>257</v>
      </c>
      <c r="F15" s="26">
        <v>100</v>
      </c>
      <c r="G15" s="26">
        <v>23</v>
      </c>
      <c r="H15" s="29">
        <v>11</v>
      </c>
      <c r="I15" s="26">
        <v>70</v>
      </c>
      <c r="J15" s="26">
        <v>8</v>
      </c>
      <c r="K15" s="26">
        <v>13</v>
      </c>
      <c r="L15" s="26">
        <v>39</v>
      </c>
      <c r="M15" s="26">
        <v>38</v>
      </c>
      <c r="N15" s="26">
        <v>173</v>
      </c>
      <c r="O15" s="26">
        <v>10</v>
      </c>
      <c r="P15" s="26">
        <v>47</v>
      </c>
      <c r="Q15" s="26">
        <v>70</v>
      </c>
      <c r="R15" s="26">
        <v>11</v>
      </c>
      <c r="S15" s="26">
        <v>18</v>
      </c>
      <c r="T15" s="26">
        <v>21</v>
      </c>
      <c r="U15" s="26">
        <v>716</v>
      </c>
      <c r="V15" s="26">
        <v>98</v>
      </c>
      <c r="W15" s="26">
        <v>64</v>
      </c>
      <c r="X15" s="26">
        <v>62</v>
      </c>
      <c r="Y15" s="26">
        <v>51</v>
      </c>
      <c r="Z15" s="26">
        <v>23</v>
      </c>
      <c r="AA15" s="26">
        <v>45</v>
      </c>
      <c r="AB15" s="26">
        <v>96</v>
      </c>
      <c r="AC15" s="26">
        <v>29</v>
      </c>
      <c r="AD15" s="26">
        <v>66</v>
      </c>
      <c r="AE15" s="26">
        <v>30</v>
      </c>
      <c r="AF15" s="21">
        <v>64</v>
      </c>
      <c r="AG15" s="21">
        <v>27</v>
      </c>
      <c r="AH15" s="21">
        <v>168</v>
      </c>
      <c r="AI15" s="21">
        <v>63.6</v>
      </c>
      <c r="AJ15" s="21">
        <v>126</v>
      </c>
      <c r="AK15" s="21">
        <v>61</v>
      </c>
      <c r="AL15" s="21">
        <v>61</v>
      </c>
      <c r="AM15" s="21">
        <v>158</v>
      </c>
      <c r="AN15" s="21">
        <v>61</v>
      </c>
      <c r="AO15" s="21">
        <v>61</v>
      </c>
      <c r="AP15" s="21">
        <v>131</v>
      </c>
      <c r="AQ15" s="28">
        <f t="shared" si="0"/>
        <v>3170.6</v>
      </c>
      <c r="AR15" s="23"/>
    </row>
    <row r="16" spans="1:44" ht="15.75" customHeight="1">
      <c r="A16" s="24">
        <v>12</v>
      </c>
      <c r="B16" s="30" t="s">
        <v>63</v>
      </c>
      <c r="C16" s="31" t="s">
        <v>64</v>
      </c>
      <c r="D16" s="18" t="s">
        <v>51</v>
      </c>
      <c r="E16" s="32">
        <v>0.17799999999999999</v>
      </c>
      <c r="F16" s="32">
        <v>0.11600000000000001</v>
      </c>
      <c r="G16" s="32">
        <v>7.2999999999999995E-2</v>
      </c>
      <c r="H16" s="32">
        <v>2.4E-2</v>
      </c>
      <c r="I16" s="32">
        <v>9.0999999999999998E-2</v>
      </c>
      <c r="J16" s="32">
        <v>2.7E-2</v>
      </c>
      <c r="K16" s="32">
        <v>2.9000000000000001E-2</v>
      </c>
      <c r="L16" s="32">
        <v>0.126</v>
      </c>
      <c r="M16" s="33">
        <v>4.9000000000000002E-2</v>
      </c>
      <c r="N16" s="32">
        <v>0.14899999999999999</v>
      </c>
      <c r="O16" s="32">
        <v>2.8000000000000001E-2</v>
      </c>
      <c r="P16" s="32">
        <v>0.105</v>
      </c>
      <c r="Q16" s="32">
        <v>0.13200000000000001</v>
      </c>
      <c r="R16" s="32">
        <v>0.04</v>
      </c>
      <c r="S16" s="32">
        <v>6.5000000000000002E-2</v>
      </c>
      <c r="T16" s="32">
        <v>4.9000000000000002E-2</v>
      </c>
      <c r="U16" s="32">
        <v>0.188</v>
      </c>
      <c r="V16" s="32">
        <v>8.1000000000000003E-2</v>
      </c>
      <c r="W16" s="32">
        <v>8.5999999999999993E-2</v>
      </c>
      <c r="X16" s="33">
        <v>0.159</v>
      </c>
      <c r="Y16" s="32">
        <v>7.6999999999999999E-2</v>
      </c>
      <c r="Z16" s="32">
        <v>4.2999999999999997E-2</v>
      </c>
      <c r="AA16" s="32">
        <v>6.5000000000000002E-2</v>
      </c>
      <c r="AB16" s="32">
        <v>0.13800000000000001</v>
      </c>
      <c r="AC16" s="32">
        <v>6.0999999999999999E-2</v>
      </c>
      <c r="AD16" s="32">
        <v>0.13100000000000001</v>
      </c>
      <c r="AE16" s="32">
        <v>6.2E-2</v>
      </c>
      <c r="AF16" s="34">
        <v>0.105</v>
      </c>
      <c r="AG16" s="34">
        <v>5.8000000000000003E-2</v>
      </c>
      <c r="AH16" s="34">
        <v>0.153</v>
      </c>
      <c r="AI16" s="34">
        <v>9.0200000000000002E-2</v>
      </c>
      <c r="AJ16" s="34">
        <v>9.4E-2</v>
      </c>
      <c r="AK16" s="34">
        <v>0.17699999999999999</v>
      </c>
      <c r="AL16" s="34">
        <v>0.17699999999999999</v>
      </c>
      <c r="AM16" s="34">
        <v>7.8E-2</v>
      </c>
      <c r="AN16" s="34">
        <v>0.17699999999999999</v>
      </c>
      <c r="AO16" s="34">
        <v>0.17699999999999999</v>
      </c>
      <c r="AP16" s="34">
        <v>8.5999999999999993E-2</v>
      </c>
      <c r="AQ16" s="35">
        <f>AVERAGE(E16:AP16)</f>
        <v>9.8531578947368387E-2</v>
      </c>
      <c r="AR16" s="36"/>
    </row>
    <row r="17" spans="1:44" ht="20.25" customHeight="1">
      <c r="A17" s="24">
        <v>13</v>
      </c>
      <c r="B17" s="25" t="s">
        <v>65</v>
      </c>
      <c r="C17" s="18" t="s">
        <v>66</v>
      </c>
      <c r="D17" s="18" t="s">
        <v>51</v>
      </c>
      <c r="E17" s="26">
        <v>1480</v>
      </c>
      <c r="F17" s="26">
        <v>1689</v>
      </c>
      <c r="G17" s="26">
        <v>621</v>
      </c>
      <c r="H17" s="26">
        <v>1249</v>
      </c>
      <c r="I17" s="26">
        <v>801</v>
      </c>
      <c r="J17" s="26">
        <v>300</v>
      </c>
      <c r="K17" s="26">
        <v>865</v>
      </c>
      <c r="L17" s="26">
        <v>644</v>
      </c>
      <c r="M17" s="26">
        <v>1069</v>
      </c>
      <c r="N17" s="26">
        <v>1110</v>
      </c>
      <c r="O17" s="26">
        <v>694</v>
      </c>
      <c r="P17" s="26">
        <v>762</v>
      </c>
      <c r="Q17" s="26">
        <v>1035</v>
      </c>
      <c r="R17" s="26">
        <v>310</v>
      </c>
      <c r="S17" s="26">
        <v>377</v>
      </c>
      <c r="T17" s="26">
        <v>788</v>
      </c>
      <c r="U17" s="26">
        <v>4187</v>
      </c>
      <c r="V17" s="26">
        <v>1785</v>
      </c>
      <c r="W17" s="26">
        <v>1309</v>
      </c>
      <c r="X17" s="26">
        <v>954</v>
      </c>
      <c r="Y17" s="26">
        <v>597</v>
      </c>
      <c r="Z17" s="26">
        <v>1091</v>
      </c>
      <c r="AA17" s="26">
        <v>1600</v>
      </c>
      <c r="AB17" s="26">
        <v>1541</v>
      </c>
      <c r="AC17" s="26">
        <v>844</v>
      </c>
      <c r="AD17" s="26">
        <v>948</v>
      </c>
      <c r="AE17" s="26">
        <v>450</v>
      </c>
      <c r="AF17" s="21">
        <v>1676</v>
      </c>
      <c r="AG17" s="21">
        <v>874</v>
      </c>
      <c r="AH17" s="21">
        <v>1644</v>
      </c>
      <c r="AI17" s="21">
        <v>1399</v>
      </c>
      <c r="AJ17" s="21">
        <v>2489</v>
      </c>
      <c r="AK17" s="21">
        <v>1570</v>
      </c>
      <c r="AL17" s="21">
        <v>2338</v>
      </c>
      <c r="AM17" s="21">
        <v>0</v>
      </c>
      <c r="AN17" s="21">
        <v>1951</v>
      </c>
      <c r="AO17" s="21">
        <v>986</v>
      </c>
      <c r="AP17" s="21">
        <v>2214</v>
      </c>
      <c r="AQ17" s="28">
        <f t="shared" ref="AQ17:AQ22" si="1">SUM(E17:AP17)</f>
        <v>46241</v>
      </c>
      <c r="AR17" s="23"/>
    </row>
    <row r="18" spans="1:44" ht="21.75" customHeight="1">
      <c r="A18" s="24">
        <v>14</v>
      </c>
      <c r="B18" s="25" t="s">
        <v>67</v>
      </c>
      <c r="C18" s="18" t="s">
        <v>66</v>
      </c>
      <c r="D18" s="18" t="s">
        <v>51</v>
      </c>
      <c r="E18" s="26">
        <v>1273</v>
      </c>
      <c r="F18" s="26">
        <v>1076</v>
      </c>
      <c r="G18" s="26">
        <v>456</v>
      </c>
      <c r="H18" s="26">
        <v>631</v>
      </c>
      <c r="I18" s="26">
        <v>603</v>
      </c>
      <c r="J18" s="26">
        <v>224</v>
      </c>
      <c r="K18" s="26">
        <v>707</v>
      </c>
      <c r="L18" s="26">
        <v>389</v>
      </c>
      <c r="M18" s="26">
        <v>608</v>
      </c>
      <c r="N18" s="26">
        <v>831</v>
      </c>
      <c r="O18" s="26">
        <v>444</v>
      </c>
      <c r="P18" s="26">
        <v>604</v>
      </c>
      <c r="Q18" s="26">
        <v>654</v>
      </c>
      <c r="R18" s="26">
        <v>271</v>
      </c>
      <c r="S18" s="26">
        <v>279</v>
      </c>
      <c r="T18" s="26">
        <v>436</v>
      </c>
      <c r="U18" s="26">
        <v>3103</v>
      </c>
      <c r="V18" s="26">
        <v>1491</v>
      </c>
      <c r="W18" s="26">
        <v>755</v>
      </c>
      <c r="X18" s="26">
        <v>499</v>
      </c>
      <c r="Y18" s="26">
        <v>456</v>
      </c>
      <c r="Z18" s="26">
        <v>594</v>
      </c>
      <c r="AA18" s="26">
        <v>831</v>
      </c>
      <c r="AB18" s="26">
        <v>873</v>
      </c>
      <c r="AC18" s="26">
        <v>640</v>
      </c>
      <c r="AD18" s="26">
        <v>688</v>
      </c>
      <c r="AE18" s="26">
        <v>247</v>
      </c>
      <c r="AF18" s="21">
        <v>944</v>
      </c>
      <c r="AG18" s="21">
        <v>531</v>
      </c>
      <c r="AH18" s="21">
        <v>1086</v>
      </c>
      <c r="AI18" s="21">
        <v>872</v>
      </c>
      <c r="AJ18" s="21">
        <v>2093</v>
      </c>
      <c r="AK18" s="21">
        <v>1278</v>
      </c>
      <c r="AL18" s="21">
        <v>1447</v>
      </c>
      <c r="AM18" s="21">
        <v>0</v>
      </c>
      <c r="AN18" s="21">
        <v>1198</v>
      </c>
      <c r="AO18" s="21">
        <v>694</v>
      </c>
      <c r="AP18" s="21">
        <v>1587</v>
      </c>
      <c r="AQ18" s="28">
        <f t="shared" si="1"/>
        <v>31393</v>
      </c>
      <c r="AR18" s="23"/>
    </row>
    <row r="19" spans="1:44" ht="15.75" customHeight="1">
      <c r="A19" s="24">
        <v>15</v>
      </c>
      <c r="B19" s="25" t="s">
        <v>68</v>
      </c>
      <c r="C19" s="18" t="s">
        <v>50</v>
      </c>
      <c r="D19" s="18" t="s">
        <v>69</v>
      </c>
      <c r="E19" s="26">
        <v>136</v>
      </c>
      <c r="F19" s="26">
        <v>302</v>
      </c>
      <c r="G19" s="26">
        <v>347</v>
      </c>
      <c r="H19" s="26">
        <v>519</v>
      </c>
      <c r="I19" s="26">
        <v>256</v>
      </c>
      <c r="J19" s="26">
        <v>389</v>
      </c>
      <c r="K19" s="26">
        <v>292</v>
      </c>
      <c r="L19" s="26">
        <v>105</v>
      </c>
      <c r="M19" s="26">
        <v>438</v>
      </c>
      <c r="N19" s="26">
        <v>428</v>
      </c>
      <c r="O19" s="26">
        <v>254</v>
      </c>
      <c r="P19" s="26">
        <v>475</v>
      </c>
      <c r="Q19" s="26">
        <v>483</v>
      </c>
      <c r="R19" s="26">
        <v>190</v>
      </c>
      <c r="S19" s="26">
        <v>181</v>
      </c>
      <c r="T19" s="26">
        <v>447</v>
      </c>
      <c r="U19" s="26">
        <v>1219</v>
      </c>
      <c r="V19" s="26">
        <v>496</v>
      </c>
      <c r="W19" s="26">
        <v>405</v>
      </c>
      <c r="X19" s="26">
        <v>235</v>
      </c>
      <c r="Y19" s="26">
        <v>359</v>
      </c>
      <c r="Z19" s="26">
        <v>369</v>
      </c>
      <c r="AA19" s="26">
        <v>399</v>
      </c>
      <c r="AB19" s="26">
        <v>422</v>
      </c>
      <c r="AC19" s="26">
        <v>333</v>
      </c>
      <c r="AD19" s="26">
        <v>194</v>
      </c>
      <c r="AE19" s="26">
        <v>278</v>
      </c>
      <c r="AF19" s="21">
        <v>261</v>
      </c>
      <c r="AG19" s="21">
        <v>243</v>
      </c>
      <c r="AH19" s="21">
        <v>202</v>
      </c>
      <c r="AI19" s="21">
        <v>182</v>
      </c>
      <c r="AJ19" s="21">
        <v>221</v>
      </c>
      <c r="AK19" s="21">
        <v>202</v>
      </c>
      <c r="AL19" s="21">
        <v>207</v>
      </c>
      <c r="AM19" s="21">
        <v>189</v>
      </c>
      <c r="AN19" s="21">
        <v>226</v>
      </c>
      <c r="AO19" s="21">
        <v>195</v>
      </c>
      <c r="AP19" s="21">
        <v>197</v>
      </c>
      <c r="AQ19" s="28">
        <f t="shared" si="1"/>
        <v>12276</v>
      </c>
      <c r="AR19" s="23"/>
    </row>
    <row r="20" spans="1:44" ht="15.75" customHeight="1">
      <c r="A20" s="24">
        <v>16</v>
      </c>
      <c r="B20" s="25" t="s">
        <v>70</v>
      </c>
      <c r="C20" s="18" t="s">
        <v>50</v>
      </c>
      <c r="D20" s="18" t="s">
        <v>69</v>
      </c>
      <c r="E20" s="26">
        <v>560</v>
      </c>
      <c r="F20" s="26">
        <v>211</v>
      </c>
      <c r="G20" s="26">
        <v>251</v>
      </c>
      <c r="H20" s="26">
        <v>503</v>
      </c>
      <c r="I20" s="26">
        <v>580</v>
      </c>
      <c r="J20" s="26">
        <v>493</v>
      </c>
      <c r="K20" s="26">
        <v>379</v>
      </c>
      <c r="L20" s="26">
        <v>272</v>
      </c>
      <c r="M20" s="26">
        <v>372</v>
      </c>
      <c r="N20" s="26">
        <v>481</v>
      </c>
      <c r="O20" s="26">
        <v>352</v>
      </c>
      <c r="P20" s="26">
        <v>307</v>
      </c>
      <c r="Q20" s="26">
        <v>350</v>
      </c>
      <c r="R20" s="26">
        <v>196</v>
      </c>
      <c r="S20" s="26">
        <v>267</v>
      </c>
      <c r="T20" s="26">
        <v>442</v>
      </c>
      <c r="U20" s="26">
        <v>1057</v>
      </c>
      <c r="V20" s="26">
        <v>252</v>
      </c>
      <c r="W20" s="26">
        <v>281</v>
      </c>
      <c r="X20" s="26">
        <v>295</v>
      </c>
      <c r="Y20" s="26">
        <v>333</v>
      </c>
      <c r="Z20" s="26">
        <v>336</v>
      </c>
      <c r="AA20" s="26">
        <v>288</v>
      </c>
      <c r="AB20" s="26">
        <v>255</v>
      </c>
      <c r="AC20" s="26">
        <v>277</v>
      </c>
      <c r="AD20" s="26">
        <v>0</v>
      </c>
      <c r="AE20" s="26">
        <v>410</v>
      </c>
      <c r="AF20" s="21">
        <v>363</v>
      </c>
      <c r="AG20" s="21">
        <v>350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8">
        <f t="shared" si="1"/>
        <v>10513</v>
      </c>
      <c r="AR20" s="23"/>
    </row>
    <row r="21" spans="1:44" ht="15.75" customHeight="1">
      <c r="A21" s="24">
        <v>17</v>
      </c>
      <c r="B21" s="25" t="s">
        <v>71</v>
      </c>
      <c r="C21" s="18" t="s">
        <v>50</v>
      </c>
      <c r="D21" s="18" t="s">
        <v>69</v>
      </c>
      <c r="E21" s="21">
        <v>748</v>
      </c>
      <c r="F21" s="21">
        <v>119</v>
      </c>
      <c r="G21" s="21">
        <v>184</v>
      </c>
      <c r="H21" s="21">
        <v>350</v>
      </c>
      <c r="I21" s="21">
        <v>129</v>
      </c>
      <c r="J21" s="21">
        <v>198</v>
      </c>
      <c r="K21" s="21">
        <v>87</v>
      </c>
      <c r="L21" s="21">
        <v>63</v>
      </c>
      <c r="M21" s="21">
        <v>297</v>
      </c>
      <c r="N21" s="21">
        <v>346</v>
      </c>
      <c r="O21" s="21">
        <v>145</v>
      </c>
      <c r="P21" s="21">
        <v>264</v>
      </c>
      <c r="Q21" s="21">
        <v>273</v>
      </c>
      <c r="R21" s="21">
        <v>154</v>
      </c>
      <c r="S21" s="21">
        <v>63</v>
      </c>
      <c r="T21" s="21">
        <v>237</v>
      </c>
      <c r="U21" s="21">
        <v>645</v>
      </c>
      <c r="V21" s="21">
        <v>341</v>
      </c>
      <c r="W21" s="21">
        <v>242</v>
      </c>
      <c r="X21" s="21">
        <v>82</v>
      </c>
      <c r="Y21" s="21">
        <v>216</v>
      </c>
      <c r="Z21" s="21">
        <v>259</v>
      </c>
      <c r="AA21" s="21">
        <v>226</v>
      </c>
      <c r="AB21" s="21">
        <v>224</v>
      </c>
      <c r="AC21" s="21">
        <v>107</v>
      </c>
      <c r="AD21" s="21">
        <v>0</v>
      </c>
      <c r="AE21" s="21">
        <v>188</v>
      </c>
      <c r="AF21" s="21">
        <v>72</v>
      </c>
      <c r="AG21" s="21">
        <v>51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8">
        <f t="shared" si="1"/>
        <v>6310</v>
      </c>
      <c r="AR21" s="23"/>
    </row>
    <row r="22" spans="1:44" ht="15.75" customHeight="1">
      <c r="A22" s="24">
        <v>18</v>
      </c>
      <c r="B22" s="37" t="s">
        <v>72</v>
      </c>
      <c r="C22" s="38" t="s">
        <v>73</v>
      </c>
      <c r="D22" s="18" t="s">
        <v>74</v>
      </c>
      <c r="E22" s="39">
        <v>10.08</v>
      </c>
      <c r="F22" s="39">
        <v>6.2</v>
      </c>
      <c r="G22" s="39">
        <v>2.38</v>
      </c>
      <c r="H22" s="39">
        <v>3.65</v>
      </c>
      <c r="I22" s="39">
        <v>5.58</v>
      </c>
      <c r="J22" s="39">
        <v>2.14</v>
      </c>
      <c r="K22" s="39">
        <v>3.21</v>
      </c>
      <c r="L22" s="39">
        <v>2.4900000000000002</v>
      </c>
      <c r="M22" s="39">
        <v>5.31</v>
      </c>
      <c r="N22" s="39">
        <v>7.65</v>
      </c>
      <c r="O22" s="39">
        <v>2.502075</v>
      </c>
      <c r="P22" s="39">
        <v>3.24</v>
      </c>
      <c r="Q22" s="39">
        <v>3.8</v>
      </c>
      <c r="R22" s="39">
        <v>1.87</v>
      </c>
      <c r="S22" s="39">
        <v>1.46</v>
      </c>
      <c r="T22" s="39">
        <v>2.97</v>
      </c>
      <c r="U22" s="39">
        <v>27.67</v>
      </c>
      <c r="V22" s="39">
        <v>9.16</v>
      </c>
      <c r="W22" s="39">
        <v>5.6867000000000001</v>
      </c>
      <c r="X22" s="39">
        <v>2.8524750000000001</v>
      </c>
      <c r="Y22" s="39">
        <v>5.3162250000000002</v>
      </c>
      <c r="Z22" s="39">
        <v>4.3499999999999996</v>
      </c>
      <c r="AA22" s="39">
        <v>5.12</v>
      </c>
      <c r="AB22" s="39">
        <v>5.46</v>
      </c>
      <c r="AC22" s="39">
        <v>3.49</v>
      </c>
      <c r="AD22" s="39">
        <v>0</v>
      </c>
      <c r="AE22" s="39">
        <v>3.7</v>
      </c>
      <c r="AF22" s="39">
        <v>4.46</v>
      </c>
      <c r="AG22" s="39">
        <v>3.44</v>
      </c>
      <c r="AH22" s="39">
        <v>7.79</v>
      </c>
      <c r="AI22" s="39">
        <v>5.49</v>
      </c>
      <c r="AJ22" s="39">
        <v>9.59</v>
      </c>
      <c r="AK22" s="39">
        <v>8.17</v>
      </c>
      <c r="AL22" s="39">
        <v>15.16</v>
      </c>
      <c r="AM22" s="39">
        <v>15.48</v>
      </c>
      <c r="AN22" s="39">
        <v>7.66</v>
      </c>
      <c r="AO22" s="39">
        <v>4.03</v>
      </c>
      <c r="AP22" s="39">
        <v>11.34</v>
      </c>
      <c r="AQ22" s="28">
        <f t="shared" si="1"/>
        <v>229.947475</v>
      </c>
      <c r="AR22" s="40"/>
    </row>
    <row r="23" spans="1:44" ht="15.75" customHeight="1">
      <c r="A23" s="41"/>
      <c r="B23" s="42" t="s">
        <v>75</v>
      </c>
      <c r="C23" s="18"/>
      <c r="D23" s="1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2"/>
      <c r="AR23" s="23"/>
    </row>
    <row r="24" spans="1:44" ht="15.75" customHeight="1">
      <c r="A24" s="41">
        <v>1</v>
      </c>
      <c r="B24" s="43" t="s">
        <v>76</v>
      </c>
      <c r="C24" s="18" t="s">
        <v>77</v>
      </c>
      <c r="D24" s="18" t="s">
        <v>78</v>
      </c>
      <c r="E24" s="44">
        <v>1047</v>
      </c>
      <c r="F24" s="44">
        <v>1047</v>
      </c>
      <c r="G24" s="44">
        <v>1047</v>
      </c>
      <c r="H24" s="44">
        <v>1047</v>
      </c>
      <c r="I24" s="44">
        <v>1047</v>
      </c>
      <c r="J24" s="44">
        <v>1047</v>
      </c>
      <c r="K24" s="44">
        <v>1047</v>
      </c>
      <c r="L24" s="44">
        <v>1047</v>
      </c>
      <c r="M24" s="44">
        <v>1047</v>
      </c>
      <c r="N24" s="44">
        <v>1047</v>
      </c>
      <c r="O24" s="44">
        <v>1047</v>
      </c>
      <c r="P24" s="44">
        <v>1047</v>
      </c>
      <c r="Q24" s="44">
        <v>1047</v>
      </c>
      <c r="R24" s="44">
        <v>1047</v>
      </c>
      <c r="S24" s="44">
        <v>1047</v>
      </c>
      <c r="T24" s="44">
        <v>1047</v>
      </c>
      <c r="U24" s="44">
        <v>1047</v>
      </c>
      <c r="V24" s="44">
        <v>1047</v>
      </c>
      <c r="W24" s="44">
        <v>1047</v>
      </c>
      <c r="X24" s="44">
        <v>1047</v>
      </c>
      <c r="Y24" s="44">
        <v>1047</v>
      </c>
      <c r="Z24" s="44">
        <v>1047</v>
      </c>
      <c r="AA24" s="44">
        <v>1047</v>
      </c>
      <c r="AB24" s="44">
        <v>1047</v>
      </c>
      <c r="AC24" s="44">
        <v>1047</v>
      </c>
      <c r="AD24" s="44">
        <v>1047</v>
      </c>
      <c r="AE24" s="44">
        <v>1047</v>
      </c>
      <c r="AF24" s="44">
        <v>1047</v>
      </c>
      <c r="AG24" s="44">
        <v>1047</v>
      </c>
      <c r="AH24" s="44">
        <v>1047</v>
      </c>
      <c r="AI24" s="44">
        <v>1047</v>
      </c>
      <c r="AJ24" s="44">
        <v>1047</v>
      </c>
      <c r="AK24" s="44">
        <v>1047</v>
      </c>
      <c r="AL24" s="44">
        <v>1047</v>
      </c>
      <c r="AM24" s="44">
        <v>1047</v>
      </c>
      <c r="AN24" s="44">
        <v>1047</v>
      </c>
      <c r="AO24" s="44">
        <v>1047</v>
      </c>
      <c r="AP24" s="44">
        <v>1047</v>
      </c>
      <c r="AQ24" s="22">
        <v>1047</v>
      </c>
      <c r="AR24" s="45"/>
    </row>
    <row r="25" spans="1:44" ht="15.75" customHeight="1">
      <c r="A25" s="41">
        <v>2</v>
      </c>
      <c r="B25" s="43" t="s">
        <v>79</v>
      </c>
      <c r="C25" s="18" t="s">
        <v>80</v>
      </c>
      <c r="D25" s="18" t="s">
        <v>81</v>
      </c>
      <c r="E25" s="44" t="s">
        <v>82</v>
      </c>
      <c r="F25" s="44" t="s">
        <v>82</v>
      </c>
      <c r="G25" s="44" t="s">
        <v>82</v>
      </c>
      <c r="H25" s="44" t="s">
        <v>82</v>
      </c>
      <c r="I25" s="44" t="s">
        <v>82</v>
      </c>
      <c r="J25" s="44" t="s">
        <v>82</v>
      </c>
      <c r="K25" s="44" t="s">
        <v>82</v>
      </c>
      <c r="L25" s="44" t="s">
        <v>82</v>
      </c>
      <c r="M25" s="44" t="s">
        <v>82</v>
      </c>
      <c r="N25" s="44" t="s">
        <v>82</v>
      </c>
      <c r="O25" s="44" t="s">
        <v>82</v>
      </c>
      <c r="P25" s="44" t="s">
        <v>82</v>
      </c>
      <c r="Q25" s="44" t="s">
        <v>82</v>
      </c>
      <c r="R25" s="44" t="s">
        <v>82</v>
      </c>
      <c r="S25" s="44" t="s">
        <v>82</v>
      </c>
      <c r="T25" s="44" t="s">
        <v>82</v>
      </c>
      <c r="U25" s="44" t="s">
        <v>82</v>
      </c>
      <c r="V25" s="44" t="s">
        <v>82</v>
      </c>
      <c r="W25" s="44" t="s">
        <v>82</v>
      </c>
      <c r="X25" s="44" t="s">
        <v>82</v>
      </c>
      <c r="Y25" s="44" t="s">
        <v>82</v>
      </c>
      <c r="Z25" s="44" t="s">
        <v>82</v>
      </c>
      <c r="AA25" s="44" t="s">
        <v>82</v>
      </c>
      <c r="AB25" s="44" t="s">
        <v>82</v>
      </c>
      <c r="AC25" s="44" t="s">
        <v>82</v>
      </c>
      <c r="AD25" s="44" t="s">
        <v>82</v>
      </c>
      <c r="AE25" s="44" t="s">
        <v>82</v>
      </c>
      <c r="AF25" s="44" t="s">
        <v>82</v>
      </c>
      <c r="AG25" s="44" t="s">
        <v>82</v>
      </c>
      <c r="AH25" s="44" t="s">
        <v>82</v>
      </c>
      <c r="AI25" s="44" t="s">
        <v>82</v>
      </c>
      <c r="AJ25" s="44" t="s">
        <v>82</v>
      </c>
      <c r="AK25" s="44" t="s">
        <v>82</v>
      </c>
      <c r="AL25" s="44" t="s">
        <v>82</v>
      </c>
      <c r="AM25" s="44" t="s">
        <v>82</v>
      </c>
      <c r="AN25" s="44" t="s">
        <v>82</v>
      </c>
      <c r="AO25" s="44" t="s">
        <v>82</v>
      </c>
      <c r="AP25" s="44" t="s">
        <v>82</v>
      </c>
      <c r="AQ25" s="22" t="s">
        <v>82</v>
      </c>
      <c r="AR25" s="45"/>
    </row>
    <row r="26" spans="1:44" ht="33.75" customHeight="1">
      <c r="A26" s="41">
        <v>3</v>
      </c>
      <c r="B26" s="43" t="s">
        <v>83</v>
      </c>
      <c r="C26" s="18" t="s">
        <v>84</v>
      </c>
      <c r="D26" s="18" t="s">
        <v>85</v>
      </c>
      <c r="E26" s="44" t="s">
        <v>86</v>
      </c>
      <c r="F26" s="44" t="s">
        <v>86</v>
      </c>
      <c r="G26" s="44" t="s">
        <v>86</v>
      </c>
      <c r="H26" s="44" t="s">
        <v>86</v>
      </c>
      <c r="I26" s="44" t="s">
        <v>86</v>
      </c>
      <c r="J26" s="44" t="s">
        <v>86</v>
      </c>
      <c r="K26" s="44" t="s">
        <v>86</v>
      </c>
      <c r="L26" s="44" t="s">
        <v>86</v>
      </c>
      <c r="M26" s="44" t="s">
        <v>86</v>
      </c>
      <c r="N26" s="44" t="s">
        <v>86</v>
      </c>
      <c r="O26" s="44" t="s">
        <v>86</v>
      </c>
      <c r="P26" s="44" t="s">
        <v>86</v>
      </c>
      <c r="Q26" s="44" t="s">
        <v>86</v>
      </c>
      <c r="R26" s="44" t="s">
        <v>86</v>
      </c>
      <c r="S26" s="44" t="s">
        <v>86</v>
      </c>
      <c r="T26" s="44" t="s">
        <v>86</v>
      </c>
      <c r="U26" s="44" t="s">
        <v>86</v>
      </c>
      <c r="V26" s="44" t="s">
        <v>86</v>
      </c>
      <c r="W26" s="44" t="s">
        <v>86</v>
      </c>
      <c r="X26" s="44" t="s">
        <v>86</v>
      </c>
      <c r="Y26" s="44" t="s">
        <v>86</v>
      </c>
      <c r="Z26" s="44" t="s">
        <v>86</v>
      </c>
      <c r="AA26" s="44" t="s">
        <v>86</v>
      </c>
      <c r="AB26" s="44" t="s">
        <v>86</v>
      </c>
      <c r="AC26" s="44" t="s">
        <v>86</v>
      </c>
      <c r="AD26" s="44" t="s">
        <v>86</v>
      </c>
      <c r="AE26" s="44" t="s">
        <v>86</v>
      </c>
      <c r="AF26" s="44" t="s">
        <v>86</v>
      </c>
      <c r="AG26" s="44" t="s">
        <v>86</v>
      </c>
      <c r="AH26" s="44" t="s">
        <v>86</v>
      </c>
      <c r="AI26" s="44" t="s">
        <v>86</v>
      </c>
      <c r="AJ26" s="44" t="s">
        <v>86</v>
      </c>
      <c r="AK26" s="44" t="s">
        <v>86</v>
      </c>
      <c r="AL26" s="44" t="s">
        <v>86</v>
      </c>
      <c r="AM26" s="44" t="s">
        <v>86</v>
      </c>
      <c r="AN26" s="44" t="s">
        <v>86</v>
      </c>
      <c r="AO26" s="44" t="s">
        <v>86</v>
      </c>
      <c r="AP26" s="44" t="s">
        <v>86</v>
      </c>
      <c r="AQ26" s="22" t="s">
        <v>86</v>
      </c>
      <c r="AR26" s="45"/>
    </row>
    <row r="27" spans="1:44" ht="15.75" customHeight="1">
      <c r="A27" s="46"/>
      <c r="B27" s="47" t="s">
        <v>87</v>
      </c>
      <c r="C27" s="38"/>
      <c r="D27" s="1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22"/>
      <c r="AR27" s="40"/>
    </row>
    <row r="28" spans="1:44" ht="15.75" customHeight="1">
      <c r="A28" s="46"/>
      <c r="B28" s="48" t="s">
        <v>88</v>
      </c>
      <c r="C28" s="49"/>
      <c r="D28" s="50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22"/>
      <c r="AR28" s="36"/>
    </row>
    <row r="29" spans="1:44" ht="15.75" customHeight="1">
      <c r="A29" s="51">
        <v>1</v>
      </c>
      <c r="B29" s="52" t="s">
        <v>89</v>
      </c>
      <c r="C29" s="18" t="s">
        <v>90</v>
      </c>
      <c r="D29" s="18" t="s">
        <v>91</v>
      </c>
      <c r="E29" s="53">
        <v>13000</v>
      </c>
      <c r="F29" s="53">
        <v>6200</v>
      </c>
      <c r="G29" s="53">
        <v>3200</v>
      </c>
      <c r="H29" s="53">
        <v>6200</v>
      </c>
      <c r="I29" s="53">
        <v>2000</v>
      </c>
      <c r="J29" s="53">
        <v>1500</v>
      </c>
      <c r="K29" s="53">
        <v>0</v>
      </c>
      <c r="L29" s="53">
        <v>6300</v>
      </c>
      <c r="M29" s="53">
        <v>0</v>
      </c>
      <c r="N29" s="53">
        <v>11000</v>
      </c>
      <c r="O29" s="53">
        <v>0</v>
      </c>
      <c r="P29" s="53">
        <v>0</v>
      </c>
      <c r="Q29" s="53">
        <v>6300</v>
      </c>
      <c r="R29" s="53">
        <v>1800</v>
      </c>
      <c r="S29" s="53">
        <v>6300</v>
      </c>
      <c r="T29" s="53">
        <v>420</v>
      </c>
      <c r="U29" s="53">
        <v>12000</v>
      </c>
      <c r="V29" s="53">
        <v>4200</v>
      </c>
      <c r="W29" s="53">
        <v>3200</v>
      </c>
      <c r="X29" s="53">
        <v>0</v>
      </c>
      <c r="Y29" s="53">
        <v>3200</v>
      </c>
      <c r="Z29" s="53">
        <v>2000</v>
      </c>
      <c r="AA29" s="53">
        <v>2300</v>
      </c>
      <c r="AB29" s="53">
        <v>6300</v>
      </c>
      <c r="AC29" s="53">
        <v>0</v>
      </c>
      <c r="AD29" s="53">
        <v>2400</v>
      </c>
      <c r="AE29" s="53">
        <v>3000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28">
        <f t="shared" ref="AQ29:AQ35" si="2">SUM(E29:AP29)</f>
        <v>102820</v>
      </c>
      <c r="AR29" s="54"/>
    </row>
    <row r="30" spans="1:44" ht="15.75" customHeight="1">
      <c r="A30" s="51">
        <v>2</v>
      </c>
      <c r="B30" s="52" t="s">
        <v>92</v>
      </c>
      <c r="C30" s="18" t="s">
        <v>90</v>
      </c>
      <c r="D30" s="18" t="s">
        <v>91</v>
      </c>
      <c r="E30" s="53">
        <v>4000</v>
      </c>
      <c r="F30" s="53">
        <v>600</v>
      </c>
      <c r="G30" s="53">
        <v>650</v>
      </c>
      <c r="H30" s="53">
        <v>320</v>
      </c>
      <c r="I30" s="55"/>
      <c r="J30" s="53">
        <v>0</v>
      </c>
      <c r="K30" s="53">
        <v>2310</v>
      </c>
      <c r="L30" s="53">
        <v>0</v>
      </c>
      <c r="M30" s="53">
        <v>3100</v>
      </c>
      <c r="N30" s="55"/>
      <c r="O30" s="53">
        <v>1820</v>
      </c>
      <c r="P30" s="53">
        <v>2120</v>
      </c>
      <c r="Q30" s="53">
        <v>600</v>
      </c>
      <c r="R30" s="55"/>
      <c r="S30" s="53">
        <v>200</v>
      </c>
      <c r="T30" s="53">
        <v>1530</v>
      </c>
      <c r="U30" s="53">
        <v>6000</v>
      </c>
      <c r="V30" s="53">
        <v>200</v>
      </c>
      <c r="W30" s="53">
        <v>600</v>
      </c>
      <c r="X30" s="53">
        <v>2340</v>
      </c>
      <c r="Y30" s="53">
        <v>740</v>
      </c>
      <c r="Z30" s="53">
        <v>600</v>
      </c>
      <c r="AA30" s="53">
        <v>1200</v>
      </c>
      <c r="AB30" s="53">
        <v>1200</v>
      </c>
      <c r="AC30" s="53">
        <v>1620</v>
      </c>
      <c r="AD30" s="53">
        <v>0</v>
      </c>
      <c r="AE30" s="53">
        <v>500</v>
      </c>
      <c r="AF30" s="53">
        <v>0</v>
      </c>
      <c r="AG30" s="53">
        <v>0</v>
      </c>
      <c r="AH30" s="53">
        <v>2500</v>
      </c>
      <c r="AI30" s="53">
        <v>0</v>
      </c>
      <c r="AJ30" s="53">
        <v>2300</v>
      </c>
      <c r="AK30" s="53">
        <v>0</v>
      </c>
      <c r="AL30" s="53">
        <v>600</v>
      </c>
      <c r="AM30" s="53">
        <v>0</v>
      </c>
      <c r="AN30" s="53">
        <v>0</v>
      </c>
      <c r="AO30" s="53">
        <v>0</v>
      </c>
      <c r="AP30" s="53">
        <v>0</v>
      </c>
      <c r="AQ30" s="28">
        <f t="shared" si="2"/>
        <v>37650</v>
      </c>
      <c r="AR30" s="54"/>
    </row>
    <row r="31" spans="1:44" ht="15.75" customHeight="1">
      <c r="A31" s="51">
        <v>3</v>
      </c>
      <c r="B31" s="52" t="s">
        <v>93</v>
      </c>
      <c r="C31" s="18" t="s">
        <v>90</v>
      </c>
      <c r="D31" s="18" t="s">
        <v>91</v>
      </c>
      <c r="E31" s="53">
        <v>1000</v>
      </c>
      <c r="F31" s="53">
        <v>200</v>
      </c>
      <c r="G31" s="53">
        <v>260</v>
      </c>
      <c r="H31" s="53">
        <v>450</v>
      </c>
      <c r="I31" s="53">
        <v>600</v>
      </c>
      <c r="J31" s="53">
        <v>0</v>
      </c>
      <c r="K31" s="53">
        <v>420</v>
      </c>
      <c r="L31" s="53">
        <v>0</v>
      </c>
      <c r="M31" s="53">
        <v>640</v>
      </c>
      <c r="N31" s="53">
        <v>0</v>
      </c>
      <c r="O31" s="53">
        <v>320</v>
      </c>
      <c r="P31" s="53">
        <v>550</v>
      </c>
      <c r="Q31" s="53">
        <v>200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200</v>
      </c>
      <c r="X31" s="53">
        <v>410</v>
      </c>
      <c r="Y31" s="53">
        <v>410</v>
      </c>
      <c r="Z31" s="53">
        <v>0</v>
      </c>
      <c r="AA31" s="53">
        <v>600</v>
      </c>
      <c r="AB31" s="53">
        <v>0</v>
      </c>
      <c r="AC31" s="53">
        <v>310</v>
      </c>
      <c r="AD31" s="53">
        <v>200</v>
      </c>
      <c r="AE31" s="53">
        <v>300</v>
      </c>
      <c r="AF31" s="53">
        <v>2300</v>
      </c>
      <c r="AG31" s="53">
        <v>2350</v>
      </c>
      <c r="AH31" s="53">
        <v>240</v>
      </c>
      <c r="AI31" s="53">
        <v>2400</v>
      </c>
      <c r="AJ31" s="53">
        <v>256</v>
      </c>
      <c r="AK31" s="53">
        <v>2500</v>
      </c>
      <c r="AL31" s="53">
        <v>1500</v>
      </c>
      <c r="AM31" s="53">
        <v>1500</v>
      </c>
      <c r="AN31" s="53">
        <v>2500</v>
      </c>
      <c r="AO31" s="53">
        <v>1800</v>
      </c>
      <c r="AP31" s="53">
        <v>2500</v>
      </c>
      <c r="AQ31" s="28">
        <f t="shared" si="2"/>
        <v>26916</v>
      </c>
      <c r="AR31" s="54"/>
    </row>
    <row r="32" spans="1:44" ht="15.75" customHeight="1">
      <c r="A32" s="51">
        <v>4</v>
      </c>
      <c r="B32" s="52" t="s">
        <v>94</v>
      </c>
      <c r="C32" s="18" t="s">
        <v>90</v>
      </c>
      <c r="D32" s="18" t="s">
        <v>95</v>
      </c>
      <c r="E32" s="53">
        <v>4000</v>
      </c>
      <c r="F32" s="53">
        <v>0</v>
      </c>
      <c r="G32" s="53">
        <v>0</v>
      </c>
      <c r="H32" s="53">
        <v>0</v>
      </c>
      <c r="I32" s="53">
        <v>200</v>
      </c>
      <c r="J32" s="53">
        <v>300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100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500</v>
      </c>
      <c r="AM32" s="53">
        <v>500</v>
      </c>
      <c r="AN32" s="53">
        <v>0</v>
      </c>
      <c r="AO32" s="53">
        <v>0</v>
      </c>
      <c r="AP32" s="53">
        <v>0</v>
      </c>
      <c r="AQ32" s="28">
        <f t="shared" si="2"/>
        <v>5600</v>
      </c>
      <c r="AR32" s="54"/>
    </row>
    <row r="33" spans="1:44" ht="15.75" customHeight="1">
      <c r="A33" s="51">
        <v>5</v>
      </c>
      <c r="B33" s="52" t="s">
        <v>96</v>
      </c>
      <c r="C33" s="18" t="s">
        <v>50</v>
      </c>
      <c r="D33" s="18" t="s">
        <v>97</v>
      </c>
      <c r="E33" s="21">
        <v>1</v>
      </c>
      <c r="F33" s="21">
        <v>1</v>
      </c>
      <c r="G33" s="21">
        <v>2</v>
      </c>
      <c r="H33" s="21">
        <v>1</v>
      </c>
      <c r="I33" s="21">
        <v>1</v>
      </c>
      <c r="J33" s="21">
        <v>1</v>
      </c>
      <c r="K33" s="21">
        <v>2</v>
      </c>
      <c r="L33" s="21">
        <v>1</v>
      </c>
      <c r="M33" s="21">
        <v>1</v>
      </c>
      <c r="N33" s="21">
        <v>0</v>
      </c>
      <c r="O33" s="21">
        <v>1</v>
      </c>
      <c r="P33" s="21">
        <v>3</v>
      </c>
      <c r="Q33" s="21">
        <v>0</v>
      </c>
      <c r="R33" s="21">
        <v>1</v>
      </c>
      <c r="S33" s="21">
        <v>4</v>
      </c>
      <c r="T33" s="21">
        <v>1</v>
      </c>
      <c r="U33" s="21">
        <v>1</v>
      </c>
      <c r="V33" s="21">
        <v>4</v>
      </c>
      <c r="W33" s="21">
        <v>1</v>
      </c>
      <c r="X33" s="21">
        <v>3</v>
      </c>
      <c r="Y33" s="21">
        <v>2</v>
      </c>
      <c r="Z33" s="21">
        <v>3</v>
      </c>
      <c r="AA33" s="21">
        <v>4</v>
      </c>
      <c r="AB33" s="21">
        <v>3</v>
      </c>
      <c r="AC33" s="21">
        <v>1</v>
      </c>
      <c r="AD33" s="21">
        <v>1</v>
      </c>
      <c r="AE33" s="21">
        <v>3</v>
      </c>
      <c r="AF33" s="55">
        <v>2</v>
      </c>
      <c r="AG33" s="55">
        <v>1</v>
      </c>
      <c r="AH33" s="55">
        <v>0</v>
      </c>
      <c r="AI33" s="55">
        <v>4</v>
      </c>
      <c r="AJ33" s="55">
        <v>4</v>
      </c>
      <c r="AK33" s="55">
        <v>3</v>
      </c>
      <c r="AL33" s="55">
        <v>1</v>
      </c>
      <c r="AM33" s="55">
        <v>1</v>
      </c>
      <c r="AN33" s="55">
        <v>3</v>
      </c>
      <c r="AO33" s="55">
        <v>2</v>
      </c>
      <c r="AP33" s="55">
        <v>2</v>
      </c>
      <c r="AQ33" s="28">
        <f t="shared" si="2"/>
        <v>70</v>
      </c>
      <c r="AR33" s="56"/>
    </row>
    <row r="34" spans="1:44" ht="15.75" customHeight="1">
      <c r="A34" s="51">
        <v>6</v>
      </c>
      <c r="B34" s="52" t="s">
        <v>98</v>
      </c>
      <c r="C34" s="18" t="s">
        <v>50</v>
      </c>
      <c r="D34" s="18" t="s">
        <v>97</v>
      </c>
      <c r="E34" s="21">
        <v>2</v>
      </c>
      <c r="F34" s="21">
        <v>3</v>
      </c>
      <c r="G34" s="21">
        <v>1</v>
      </c>
      <c r="H34" s="21">
        <v>2</v>
      </c>
      <c r="I34" s="21">
        <v>1</v>
      </c>
      <c r="J34" s="21">
        <v>2</v>
      </c>
      <c r="K34" s="21">
        <v>1</v>
      </c>
      <c r="L34" s="21">
        <v>1</v>
      </c>
      <c r="M34" s="21">
        <v>1</v>
      </c>
      <c r="N34" s="21">
        <v>2</v>
      </c>
      <c r="O34" s="21">
        <v>1</v>
      </c>
      <c r="P34" s="21">
        <v>1</v>
      </c>
      <c r="Q34" s="21">
        <v>2</v>
      </c>
      <c r="R34" s="21">
        <v>0</v>
      </c>
      <c r="S34" s="21">
        <v>0</v>
      </c>
      <c r="T34" s="21">
        <v>1</v>
      </c>
      <c r="U34" s="21">
        <v>1</v>
      </c>
      <c r="V34" s="21">
        <v>0</v>
      </c>
      <c r="W34" s="21">
        <v>4</v>
      </c>
      <c r="X34" s="21">
        <v>2</v>
      </c>
      <c r="Y34" s="21">
        <v>1</v>
      </c>
      <c r="Z34" s="21">
        <v>2</v>
      </c>
      <c r="AA34" s="21">
        <v>2</v>
      </c>
      <c r="AB34" s="21">
        <v>4</v>
      </c>
      <c r="AC34" s="21">
        <v>2</v>
      </c>
      <c r="AD34" s="21">
        <v>6</v>
      </c>
      <c r="AE34" s="21">
        <v>3</v>
      </c>
      <c r="AF34" s="55">
        <v>3</v>
      </c>
      <c r="AG34" s="55">
        <v>2</v>
      </c>
      <c r="AH34" s="55">
        <v>8</v>
      </c>
      <c r="AI34" s="55">
        <v>3</v>
      </c>
      <c r="AJ34" s="55">
        <v>3</v>
      </c>
      <c r="AK34" s="55">
        <v>2</v>
      </c>
      <c r="AL34" s="55">
        <v>4</v>
      </c>
      <c r="AM34" s="55">
        <v>3</v>
      </c>
      <c r="AN34" s="55">
        <v>3</v>
      </c>
      <c r="AO34" s="55">
        <v>2</v>
      </c>
      <c r="AP34" s="55">
        <v>2</v>
      </c>
      <c r="AQ34" s="28">
        <f t="shared" si="2"/>
        <v>83</v>
      </c>
      <c r="AR34" s="56"/>
    </row>
    <row r="35" spans="1:44" ht="15.75" customHeight="1">
      <c r="A35" s="46">
        <v>7</v>
      </c>
      <c r="B35" s="57" t="s">
        <v>99</v>
      </c>
      <c r="C35" s="18" t="s">
        <v>50</v>
      </c>
      <c r="D35" s="18" t="s">
        <v>97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28">
        <f t="shared" si="2"/>
        <v>0</v>
      </c>
      <c r="AR35" s="56"/>
    </row>
    <row r="36" spans="1:44" ht="15.75" customHeight="1">
      <c r="A36" s="46"/>
      <c r="B36" s="48" t="s">
        <v>100</v>
      </c>
      <c r="C36" s="49"/>
      <c r="D36" s="50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22"/>
      <c r="AR36" s="40"/>
    </row>
    <row r="37" spans="1:44" ht="15.75" customHeight="1">
      <c r="A37" s="46">
        <v>8</v>
      </c>
      <c r="B37" s="58" t="s">
        <v>101</v>
      </c>
      <c r="C37" s="59" t="s">
        <v>47</v>
      </c>
      <c r="D37" s="18" t="s">
        <v>102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31.45</v>
      </c>
      <c r="L37" s="39">
        <v>19.399999999999999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2.5</v>
      </c>
      <c r="U37" s="39">
        <v>0</v>
      </c>
      <c r="V37" s="39">
        <v>0</v>
      </c>
      <c r="W37" s="39">
        <v>0</v>
      </c>
      <c r="X37" s="39">
        <v>0</v>
      </c>
      <c r="Y37" s="39">
        <v>13.3</v>
      </c>
      <c r="Z37" s="39">
        <v>0</v>
      </c>
      <c r="AA37" s="39">
        <v>0</v>
      </c>
      <c r="AB37" s="39">
        <v>0</v>
      </c>
      <c r="AC37" s="39">
        <v>107.76</v>
      </c>
      <c r="AD37" s="39">
        <v>0</v>
      </c>
      <c r="AE37" s="39">
        <v>0</v>
      </c>
      <c r="AF37" s="39">
        <v>33</v>
      </c>
      <c r="AG37" s="39">
        <v>433.7</v>
      </c>
      <c r="AH37" s="39">
        <v>0</v>
      </c>
      <c r="AI37" s="39">
        <v>26.17</v>
      </c>
      <c r="AJ37" s="39">
        <v>0</v>
      </c>
      <c r="AK37" s="39">
        <v>11</v>
      </c>
      <c r="AL37" s="39">
        <v>0</v>
      </c>
      <c r="AM37" s="39">
        <v>58.37</v>
      </c>
      <c r="AN37" s="39">
        <v>0</v>
      </c>
      <c r="AO37" s="39">
        <v>0</v>
      </c>
      <c r="AP37" s="39">
        <v>0</v>
      </c>
      <c r="AQ37" s="28">
        <f t="shared" ref="AQ37:AQ39" si="3">SUM(E37:AP37)</f>
        <v>736.65</v>
      </c>
      <c r="AR37" s="40"/>
    </row>
    <row r="38" spans="1:44" ht="15.75" customHeight="1">
      <c r="A38" s="46">
        <v>9</v>
      </c>
      <c r="B38" s="58" t="s">
        <v>103</v>
      </c>
      <c r="C38" s="59" t="s">
        <v>47</v>
      </c>
      <c r="D38" s="18" t="s">
        <v>91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28">
        <f t="shared" si="3"/>
        <v>0</v>
      </c>
      <c r="AR38" s="40"/>
    </row>
    <row r="39" spans="1:44" ht="15.75" customHeight="1">
      <c r="A39" s="46">
        <v>10</v>
      </c>
      <c r="B39" s="58" t="s">
        <v>104</v>
      </c>
      <c r="C39" s="59" t="s">
        <v>47</v>
      </c>
      <c r="D39" s="18" t="s">
        <v>105</v>
      </c>
      <c r="E39" s="39">
        <v>441.36</v>
      </c>
      <c r="F39" s="39">
        <v>279.92</v>
      </c>
      <c r="G39" s="39">
        <v>74.72</v>
      </c>
      <c r="H39" s="39">
        <v>95.05</v>
      </c>
      <c r="I39" s="39">
        <v>130.94</v>
      </c>
      <c r="J39" s="39">
        <v>64.459999999999994</v>
      </c>
      <c r="K39" s="39">
        <v>160.16999999999999</v>
      </c>
      <c r="L39" s="39">
        <v>19.22</v>
      </c>
      <c r="M39" s="39">
        <v>63.48</v>
      </c>
      <c r="N39" s="39">
        <v>113.19</v>
      </c>
      <c r="O39" s="39">
        <v>131.46</v>
      </c>
      <c r="P39" s="39">
        <v>145</v>
      </c>
      <c r="Q39" s="39">
        <v>104.56</v>
      </c>
      <c r="R39" s="39">
        <v>62.85</v>
      </c>
      <c r="S39" s="39">
        <v>115.48</v>
      </c>
      <c r="T39" s="39">
        <v>111.64</v>
      </c>
      <c r="U39" s="39">
        <v>1311.57</v>
      </c>
      <c r="V39" s="39">
        <v>440.78</v>
      </c>
      <c r="W39" s="39">
        <v>228.04</v>
      </c>
      <c r="X39" s="39">
        <v>107.51</v>
      </c>
      <c r="Y39" s="39">
        <v>93.61</v>
      </c>
      <c r="Z39" s="39">
        <v>186.63</v>
      </c>
      <c r="AA39" s="39">
        <v>234.21</v>
      </c>
      <c r="AB39" s="39">
        <v>339.9</v>
      </c>
      <c r="AC39" s="39">
        <v>0</v>
      </c>
      <c r="AD39" s="39">
        <v>123.73</v>
      </c>
      <c r="AE39" s="39">
        <v>89.73</v>
      </c>
      <c r="AF39" s="39">
        <v>222.24</v>
      </c>
      <c r="AG39" s="39">
        <v>400.72</v>
      </c>
      <c r="AH39" s="39">
        <v>0</v>
      </c>
      <c r="AI39" s="39">
        <v>108.96</v>
      </c>
      <c r="AJ39" s="39">
        <v>278.75</v>
      </c>
      <c r="AK39" s="39">
        <v>409.02</v>
      </c>
      <c r="AL39" s="39">
        <v>454.87</v>
      </c>
      <c r="AM39" s="39">
        <v>921.67</v>
      </c>
      <c r="AN39" s="39">
        <v>312.74</v>
      </c>
      <c r="AO39" s="39">
        <v>136.5</v>
      </c>
      <c r="AP39" s="39">
        <v>538.26</v>
      </c>
      <c r="AQ39" s="28">
        <f t="shared" si="3"/>
        <v>9052.9399999999987</v>
      </c>
      <c r="AR39" s="40"/>
    </row>
    <row r="40" spans="1:44" ht="15.75" customHeight="1">
      <c r="A40" s="46"/>
      <c r="B40" s="48" t="s">
        <v>106</v>
      </c>
      <c r="C40" s="49"/>
      <c r="D40" s="5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22"/>
      <c r="AR40" s="40"/>
    </row>
    <row r="41" spans="1:44" ht="15.75" customHeight="1">
      <c r="A41" s="46">
        <v>11</v>
      </c>
      <c r="B41" s="58" t="s">
        <v>107</v>
      </c>
      <c r="C41" s="38" t="s">
        <v>108</v>
      </c>
      <c r="D41" s="18" t="s">
        <v>109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8">
        <f t="shared" ref="AQ41:AQ42" si="4">SUM(E41:AP41)</f>
        <v>0</v>
      </c>
      <c r="AR41" s="23"/>
    </row>
    <row r="42" spans="1:44" ht="15.75" customHeight="1">
      <c r="A42" s="46">
        <v>12</v>
      </c>
      <c r="B42" s="58" t="s">
        <v>110</v>
      </c>
      <c r="C42" s="38" t="s">
        <v>108</v>
      </c>
      <c r="D42" s="18" t="s">
        <v>109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8">
        <f t="shared" si="4"/>
        <v>0</v>
      </c>
      <c r="AR42" s="23"/>
    </row>
    <row r="43" spans="1:44" ht="15.75" customHeight="1">
      <c r="A43" s="46"/>
      <c r="B43" s="48" t="s">
        <v>111</v>
      </c>
      <c r="C43" s="38"/>
      <c r="D43" s="1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  <c r="AR43" s="23"/>
    </row>
    <row r="44" spans="1:44" ht="15.75" customHeight="1">
      <c r="A44" s="46">
        <v>13</v>
      </c>
      <c r="B44" s="57" t="s">
        <v>112</v>
      </c>
      <c r="C44" s="38" t="s">
        <v>73</v>
      </c>
      <c r="D44" s="18" t="s">
        <v>113</v>
      </c>
      <c r="E44" s="39">
        <v>118.2</v>
      </c>
      <c r="F44" s="39">
        <v>101.8</v>
      </c>
      <c r="G44" s="39">
        <v>19.2</v>
      </c>
      <c r="H44" s="39">
        <v>51.5</v>
      </c>
      <c r="I44" s="39">
        <v>58.9</v>
      </c>
      <c r="J44" s="39">
        <v>20.7</v>
      </c>
      <c r="K44" s="39">
        <v>64.2</v>
      </c>
      <c r="L44" s="39">
        <v>25.4</v>
      </c>
      <c r="M44" s="39">
        <v>48.6</v>
      </c>
      <c r="N44" s="39">
        <v>84.6</v>
      </c>
      <c r="O44" s="39">
        <v>35</v>
      </c>
      <c r="P44" s="39">
        <v>89.4</v>
      </c>
      <c r="Q44" s="39">
        <v>46.5</v>
      </c>
      <c r="R44" s="39">
        <v>27.6</v>
      </c>
      <c r="S44" s="39">
        <v>33.9</v>
      </c>
      <c r="T44" s="39">
        <v>13.5</v>
      </c>
      <c r="U44" s="39">
        <v>108.3</v>
      </c>
      <c r="V44" s="39">
        <v>82.3</v>
      </c>
      <c r="W44" s="39">
        <v>95.9</v>
      </c>
      <c r="X44" s="39">
        <v>39.4</v>
      </c>
      <c r="Y44" s="39">
        <v>40.6</v>
      </c>
      <c r="Z44" s="39">
        <v>49.3</v>
      </c>
      <c r="AA44" s="39">
        <v>90</v>
      </c>
      <c r="AB44" s="39">
        <v>30.1</v>
      </c>
      <c r="AC44" s="39">
        <v>43.5</v>
      </c>
      <c r="AD44" s="39">
        <v>11.1</v>
      </c>
      <c r="AE44" s="39">
        <v>28.2</v>
      </c>
      <c r="AF44" s="39">
        <v>36.6</v>
      </c>
      <c r="AG44" s="39">
        <v>100.2</v>
      </c>
      <c r="AH44" s="39">
        <v>20.7</v>
      </c>
      <c r="AI44" s="39">
        <v>50</v>
      </c>
      <c r="AJ44" s="39">
        <v>72.900000000000006</v>
      </c>
      <c r="AK44" s="39">
        <v>110.8</v>
      </c>
      <c r="AL44" s="39">
        <v>93.1</v>
      </c>
      <c r="AM44" s="39">
        <v>82.1</v>
      </c>
      <c r="AN44" s="39">
        <v>68.099999999999994</v>
      </c>
      <c r="AO44" s="39">
        <v>55.7</v>
      </c>
      <c r="AP44" s="39">
        <v>71.400000000000006</v>
      </c>
      <c r="AQ44" s="28">
        <f t="shared" ref="AQ44:AQ46" si="5">SUM(E44:AP44)</f>
        <v>2219.2999999999997</v>
      </c>
      <c r="AR44" s="40"/>
    </row>
    <row r="45" spans="1:44" ht="15.75" customHeight="1">
      <c r="A45" s="46">
        <v>14</v>
      </c>
      <c r="B45" s="57" t="s">
        <v>114</v>
      </c>
      <c r="C45" s="38" t="s">
        <v>73</v>
      </c>
      <c r="D45" s="18" t="s">
        <v>113</v>
      </c>
      <c r="E45" s="39">
        <v>27.3</v>
      </c>
      <c r="F45" s="39">
        <v>0.2</v>
      </c>
      <c r="G45" s="39">
        <v>15.2</v>
      </c>
      <c r="H45" s="39">
        <v>19.2</v>
      </c>
      <c r="I45" s="39">
        <v>1.6</v>
      </c>
      <c r="J45" s="39">
        <v>0.3</v>
      </c>
      <c r="K45" s="39">
        <v>37.4</v>
      </c>
      <c r="L45" s="39">
        <v>0</v>
      </c>
      <c r="M45" s="39">
        <v>0.4</v>
      </c>
      <c r="N45" s="39">
        <v>1</v>
      </c>
      <c r="O45" s="39">
        <v>1.4</v>
      </c>
      <c r="P45" s="39">
        <v>0.9</v>
      </c>
      <c r="Q45" s="39">
        <v>3.5</v>
      </c>
      <c r="R45" s="39">
        <v>0.1</v>
      </c>
      <c r="S45" s="39">
        <v>18.100000000000001</v>
      </c>
      <c r="T45" s="39">
        <v>6.1</v>
      </c>
      <c r="U45" s="39">
        <v>75</v>
      </c>
      <c r="V45" s="39">
        <v>47.9</v>
      </c>
      <c r="W45" s="39">
        <v>5</v>
      </c>
      <c r="X45" s="39">
        <v>2.2999999999999998</v>
      </c>
      <c r="Y45" s="39">
        <v>0</v>
      </c>
      <c r="Z45" s="39">
        <v>0</v>
      </c>
      <c r="AA45" s="39">
        <v>4.7</v>
      </c>
      <c r="AB45" s="39">
        <v>2.8</v>
      </c>
      <c r="AC45" s="39">
        <v>4.8</v>
      </c>
      <c r="AD45" s="39">
        <v>1.9</v>
      </c>
      <c r="AE45" s="39">
        <v>3.7</v>
      </c>
      <c r="AF45" s="39">
        <v>1</v>
      </c>
      <c r="AG45" s="39">
        <v>35.6</v>
      </c>
      <c r="AH45" s="39">
        <v>0</v>
      </c>
      <c r="AI45" s="39">
        <v>2.9</v>
      </c>
      <c r="AJ45" s="39">
        <v>21.6</v>
      </c>
      <c r="AK45" s="39">
        <v>29.4</v>
      </c>
      <c r="AL45" s="39">
        <v>0</v>
      </c>
      <c r="AM45" s="39">
        <v>37.200000000000003</v>
      </c>
      <c r="AN45" s="39">
        <v>17.600000000000001</v>
      </c>
      <c r="AO45" s="39">
        <v>0.2</v>
      </c>
      <c r="AP45" s="39">
        <v>4.4000000000000004</v>
      </c>
      <c r="AQ45" s="28">
        <f t="shared" si="5"/>
        <v>430.7</v>
      </c>
      <c r="AR45" s="40"/>
    </row>
    <row r="46" spans="1:44" ht="15.75" customHeight="1">
      <c r="A46" s="46">
        <v>15</v>
      </c>
      <c r="B46" s="57" t="s">
        <v>115</v>
      </c>
      <c r="C46" s="38" t="s">
        <v>73</v>
      </c>
      <c r="D46" s="18" t="s">
        <v>113</v>
      </c>
      <c r="E46" s="39">
        <v>159.80000000000001</v>
      </c>
      <c r="F46" s="39">
        <v>97</v>
      </c>
      <c r="G46" s="39">
        <v>26.1</v>
      </c>
      <c r="H46" s="39">
        <v>38.9</v>
      </c>
      <c r="I46" s="39">
        <v>42.6</v>
      </c>
      <c r="J46" s="39">
        <v>30.2</v>
      </c>
      <c r="K46" s="39">
        <v>39.700000000000003</v>
      </c>
      <c r="L46" s="39">
        <v>21.5</v>
      </c>
      <c r="M46" s="39">
        <v>66.400000000000006</v>
      </c>
      <c r="N46" s="39">
        <v>76.8</v>
      </c>
      <c r="O46" s="39">
        <v>29.2</v>
      </c>
      <c r="P46" s="39">
        <v>52.7</v>
      </c>
      <c r="Q46" s="39">
        <v>76.8</v>
      </c>
      <c r="R46" s="39">
        <v>21.4</v>
      </c>
      <c r="S46" s="39">
        <v>22.2</v>
      </c>
      <c r="T46" s="39">
        <v>21.5</v>
      </c>
      <c r="U46" s="39">
        <v>303.5</v>
      </c>
      <c r="V46" s="39">
        <v>103.1</v>
      </c>
      <c r="W46" s="39">
        <v>67.8</v>
      </c>
      <c r="X46" s="39">
        <v>34.4</v>
      </c>
      <c r="Y46" s="39">
        <v>44.2</v>
      </c>
      <c r="Z46" s="39">
        <v>53.4</v>
      </c>
      <c r="AA46" s="39">
        <v>78.599999999999994</v>
      </c>
      <c r="AB46" s="39">
        <v>117.3</v>
      </c>
      <c r="AC46" s="39">
        <v>27.6</v>
      </c>
      <c r="AD46" s="39">
        <v>43</v>
      </c>
      <c r="AE46" s="39">
        <v>30.5</v>
      </c>
      <c r="AF46" s="39">
        <v>96</v>
      </c>
      <c r="AG46" s="39">
        <v>231.5</v>
      </c>
      <c r="AH46" s="39">
        <v>197.2</v>
      </c>
      <c r="AI46" s="39">
        <v>101.8</v>
      </c>
      <c r="AJ46" s="39">
        <v>92.6</v>
      </c>
      <c r="AK46" s="39">
        <v>94.7</v>
      </c>
      <c r="AL46" s="39">
        <v>123.9</v>
      </c>
      <c r="AM46" s="39">
        <v>247.5</v>
      </c>
      <c r="AN46" s="39">
        <v>76.599999999999994</v>
      </c>
      <c r="AO46" s="39">
        <v>63.4</v>
      </c>
      <c r="AP46" s="39">
        <v>183.2</v>
      </c>
      <c r="AQ46" s="28">
        <f t="shared" si="5"/>
        <v>3234.5999999999995</v>
      </c>
      <c r="AR46" s="40"/>
    </row>
    <row r="47" spans="1:44" ht="15.75" customHeight="1">
      <c r="A47" s="46"/>
      <c r="B47" s="48" t="s">
        <v>116</v>
      </c>
      <c r="C47" s="38"/>
      <c r="D47" s="18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22"/>
      <c r="AR47" s="61"/>
    </row>
    <row r="48" spans="1:44" ht="15.75" customHeight="1">
      <c r="A48" s="46">
        <v>16</v>
      </c>
      <c r="B48" s="57" t="s">
        <v>112</v>
      </c>
      <c r="C48" s="38" t="s">
        <v>73</v>
      </c>
      <c r="D48" s="18" t="s">
        <v>113</v>
      </c>
      <c r="E48" s="39">
        <v>8.76</v>
      </c>
      <c r="F48" s="39">
        <v>28.2</v>
      </c>
      <c r="G48" s="39">
        <v>9.5500000000000007</v>
      </c>
      <c r="H48" s="39">
        <v>9.18</v>
      </c>
      <c r="I48" s="39">
        <v>18</v>
      </c>
      <c r="J48" s="39">
        <v>2.29</v>
      </c>
      <c r="K48" s="39">
        <v>40.11</v>
      </c>
      <c r="L48" s="39">
        <v>13.7</v>
      </c>
      <c r="M48" s="39">
        <v>5.76</v>
      </c>
      <c r="N48" s="39">
        <v>14.95</v>
      </c>
      <c r="O48" s="39">
        <v>6.44</v>
      </c>
      <c r="P48" s="39">
        <v>23.35</v>
      </c>
      <c r="Q48" s="39">
        <v>25.39</v>
      </c>
      <c r="R48" s="39">
        <v>7.37</v>
      </c>
      <c r="S48" s="39">
        <v>5.49</v>
      </c>
      <c r="T48" s="39">
        <v>7.23</v>
      </c>
      <c r="U48" s="39">
        <v>56.39</v>
      </c>
      <c r="V48" s="39">
        <v>3.9</v>
      </c>
      <c r="W48" s="39">
        <v>60.8</v>
      </c>
      <c r="X48" s="39">
        <v>6.3</v>
      </c>
      <c r="Y48" s="39">
        <v>5.4</v>
      </c>
      <c r="Z48" s="39">
        <v>7.6</v>
      </c>
      <c r="AA48" s="39">
        <v>56.7</v>
      </c>
      <c r="AB48" s="39">
        <v>0.6</v>
      </c>
      <c r="AC48" s="39">
        <v>10.199999999999999</v>
      </c>
      <c r="AD48" s="39">
        <v>6.6</v>
      </c>
      <c r="AE48" s="39">
        <v>3.3</v>
      </c>
      <c r="AF48" s="39">
        <v>22.1</v>
      </c>
      <c r="AG48" s="39">
        <v>12.1</v>
      </c>
      <c r="AH48" s="39">
        <v>3.28</v>
      </c>
      <c r="AI48" s="39">
        <v>5.39</v>
      </c>
      <c r="AJ48" s="39">
        <v>56.3</v>
      </c>
      <c r="AK48" s="39">
        <v>51.85</v>
      </c>
      <c r="AL48" s="39">
        <v>8.4</v>
      </c>
      <c r="AM48" s="39">
        <v>54.9</v>
      </c>
      <c r="AN48" s="39">
        <v>12.6</v>
      </c>
      <c r="AO48" s="39">
        <v>5.7</v>
      </c>
      <c r="AP48" s="39">
        <v>9.02</v>
      </c>
      <c r="AQ48" s="28">
        <f t="shared" ref="AQ48:AQ50" si="6">SUM(E48:AP48)</f>
        <v>685.2</v>
      </c>
      <c r="AR48" s="40"/>
    </row>
    <row r="49" spans="1:44" ht="15.75" customHeight="1">
      <c r="A49" s="46">
        <v>17</v>
      </c>
      <c r="B49" s="57" t="s">
        <v>114</v>
      </c>
      <c r="C49" s="38" t="s">
        <v>73</v>
      </c>
      <c r="D49" s="18" t="s">
        <v>113</v>
      </c>
      <c r="E49" s="39">
        <v>20.45</v>
      </c>
      <c r="F49" s="39">
        <v>0.13</v>
      </c>
      <c r="G49" s="39">
        <v>11.44</v>
      </c>
      <c r="H49" s="39">
        <v>14.44</v>
      </c>
      <c r="I49" s="39">
        <v>1.19</v>
      </c>
      <c r="J49" s="39">
        <v>0.19</v>
      </c>
      <c r="K49" s="39">
        <v>28.03</v>
      </c>
      <c r="L49" s="39">
        <v>0</v>
      </c>
      <c r="M49" s="39">
        <v>0.28999999999999998</v>
      </c>
      <c r="N49" s="39">
        <v>0.72</v>
      </c>
      <c r="O49" s="39">
        <v>1.07</v>
      </c>
      <c r="P49" s="39">
        <v>0.64</v>
      </c>
      <c r="Q49" s="39">
        <v>2.66</v>
      </c>
      <c r="R49" s="39">
        <v>0.1</v>
      </c>
      <c r="S49" s="39">
        <v>13.55</v>
      </c>
      <c r="T49" s="39">
        <v>4.58</v>
      </c>
      <c r="U49" s="39">
        <v>56.25</v>
      </c>
      <c r="V49" s="39">
        <v>35.9</v>
      </c>
      <c r="W49" s="39">
        <v>3.8</v>
      </c>
      <c r="X49" s="39">
        <v>1.7</v>
      </c>
      <c r="Y49" s="39">
        <v>0</v>
      </c>
      <c r="Z49" s="39">
        <v>0</v>
      </c>
      <c r="AA49" s="39">
        <v>3.5</v>
      </c>
      <c r="AB49" s="39">
        <v>2.1</v>
      </c>
      <c r="AC49" s="39">
        <v>3.6</v>
      </c>
      <c r="AD49" s="39">
        <v>1.4</v>
      </c>
      <c r="AE49" s="39">
        <v>2.7</v>
      </c>
      <c r="AF49" s="39">
        <v>0.8</v>
      </c>
      <c r="AG49" s="39">
        <v>26.7</v>
      </c>
      <c r="AH49" s="39">
        <v>0</v>
      </c>
      <c r="AI49" s="39">
        <v>2.1800000000000002</v>
      </c>
      <c r="AJ49" s="39">
        <f t="shared" ref="AJ49:AJ50" si="7">AJ45*40%</f>
        <v>8.64</v>
      </c>
      <c r="AK49" s="39">
        <v>22.02</v>
      </c>
      <c r="AL49" s="39">
        <v>0.5</v>
      </c>
      <c r="AM49" s="39">
        <v>25.9</v>
      </c>
      <c r="AN49" s="39">
        <v>5.4</v>
      </c>
      <c r="AO49" s="39">
        <v>0</v>
      </c>
      <c r="AP49" s="39">
        <v>3.32</v>
      </c>
      <c r="AQ49" s="28">
        <f t="shared" si="6"/>
        <v>305.88999999999987</v>
      </c>
      <c r="AR49" s="40"/>
    </row>
    <row r="50" spans="1:44" ht="15.75" customHeight="1">
      <c r="A50" s="46">
        <v>18</v>
      </c>
      <c r="B50" s="57" t="s">
        <v>115</v>
      </c>
      <c r="C50" s="38" t="s">
        <v>73</v>
      </c>
      <c r="D50" s="18" t="s">
        <v>113</v>
      </c>
      <c r="E50" s="39">
        <v>21.97</v>
      </c>
      <c r="F50" s="39">
        <v>10.43</v>
      </c>
      <c r="G50" s="39">
        <v>2.29</v>
      </c>
      <c r="H50" s="39">
        <v>2.29</v>
      </c>
      <c r="I50" s="39">
        <v>6.97</v>
      </c>
      <c r="J50" s="39">
        <v>1.69</v>
      </c>
      <c r="K50" s="39">
        <v>3.7</v>
      </c>
      <c r="L50" s="39">
        <v>2.5099999999999998</v>
      </c>
      <c r="M50" s="39">
        <v>3.88</v>
      </c>
      <c r="N50" s="39">
        <v>10.44</v>
      </c>
      <c r="O50" s="39">
        <v>3.61</v>
      </c>
      <c r="P50" s="39">
        <v>5.39</v>
      </c>
      <c r="Q50" s="39">
        <v>9.48</v>
      </c>
      <c r="R50" s="39">
        <v>1.56</v>
      </c>
      <c r="S50" s="39">
        <v>1.45</v>
      </c>
      <c r="T50" s="39">
        <v>2.14</v>
      </c>
      <c r="U50" s="39">
        <v>35.47</v>
      </c>
      <c r="V50" s="39">
        <v>9.9</v>
      </c>
      <c r="W50" s="39">
        <v>6.4</v>
      </c>
      <c r="X50" s="39">
        <v>4.3</v>
      </c>
      <c r="Y50" s="39">
        <v>3.9</v>
      </c>
      <c r="Z50" s="39">
        <v>4.3</v>
      </c>
      <c r="AA50" s="39">
        <v>6.6</v>
      </c>
      <c r="AB50" s="39">
        <v>13.8</v>
      </c>
      <c r="AC50" s="39">
        <v>2.5</v>
      </c>
      <c r="AD50" s="39">
        <v>4.9000000000000004</v>
      </c>
      <c r="AE50" s="39">
        <v>2.5</v>
      </c>
      <c r="AF50" s="39">
        <v>9.9</v>
      </c>
      <c r="AG50" s="39">
        <v>20</v>
      </c>
      <c r="AH50" s="39">
        <v>26.21</v>
      </c>
      <c r="AI50" s="39">
        <v>9.43</v>
      </c>
      <c r="AJ50" s="39">
        <f t="shared" si="7"/>
        <v>37.04</v>
      </c>
      <c r="AK50" s="39">
        <v>10.71</v>
      </c>
      <c r="AL50" s="39">
        <v>7.2</v>
      </c>
      <c r="AM50" s="39">
        <v>5.3</v>
      </c>
      <c r="AN50" s="39">
        <v>3.3</v>
      </c>
      <c r="AO50" s="39">
        <v>7</v>
      </c>
      <c r="AP50" s="39">
        <v>17.149999999999999</v>
      </c>
      <c r="AQ50" s="28">
        <f t="shared" si="6"/>
        <v>337.61000000000007</v>
      </c>
      <c r="AR50" s="40"/>
    </row>
    <row r="51" spans="1:44" ht="15.75" customHeight="1">
      <c r="A51" s="46"/>
      <c r="B51" s="48" t="s">
        <v>117</v>
      </c>
      <c r="C51" s="38"/>
      <c r="D51" s="1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2"/>
      <c r="AR51" s="23"/>
    </row>
    <row r="52" spans="1:44" ht="15.75" customHeight="1">
      <c r="A52" s="46">
        <v>19</v>
      </c>
      <c r="B52" s="57" t="s">
        <v>118</v>
      </c>
      <c r="C52" s="38" t="s">
        <v>90</v>
      </c>
      <c r="D52" s="18" t="s">
        <v>119</v>
      </c>
      <c r="E52" s="21">
        <v>25788</v>
      </c>
      <c r="F52" s="21">
        <v>9688</v>
      </c>
      <c r="G52" s="21">
        <v>0</v>
      </c>
      <c r="H52" s="21">
        <v>3483</v>
      </c>
      <c r="I52" s="21">
        <v>4674</v>
      </c>
      <c r="J52" s="21">
        <v>2500</v>
      </c>
      <c r="K52" s="21">
        <v>3887</v>
      </c>
      <c r="L52" s="21">
        <v>0</v>
      </c>
      <c r="M52" s="21">
        <v>0</v>
      </c>
      <c r="N52" s="21">
        <v>9856</v>
      </c>
      <c r="O52" s="21">
        <v>3151</v>
      </c>
      <c r="P52" s="21">
        <v>1843</v>
      </c>
      <c r="Q52" s="21">
        <v>1734</v>
      </c>
      <c r="R52" s="21">
        <v>1033</v>
      </c>
      <c r="S52" s="21">
        <v>3342</v>
      </c>
      <c r="T52" s="21">
        <v>502</v>
      </c>
      <c r="U52" s="21">
        <v>14610</v>
      </c>
      <c r="V52" s="21">
        <v>9373</v>
      </c>
      <c r="W52" s="21">
        <v>8503</v>
      </c>
      <c r="X52" s="21">
        <v>1996</v>
      </c>
      <c r="Y52" s="21">
        <v>1825</v>
      </c>
      <c r="Z52" s="21">
        <v>1577</v>
      </c>
      <c r="AA52" s="21">
        <v>3223</v>
      </c>
      <c r="AB52" s="21">
        <v>12994</v>
      </c>
      <c r="AC52" s="21">
        <v>1653</v>
      </c>
      <c r="AD52" s="21">
        <v>6197</v>
      </c>
      <c r="AE52" s="21">
        <v>0</v>
      </c>
      <c r="AF52" s="21">
        <v>16083.62</v>
      </c>
      <c r="AG52" s="21">
        <v>4511.6499999999996</v>
      </c>
      <c r="AH52" s="21">
        <v>23401.07</v>
      </c>
      <c r="AI52" s="21">
        <v>7743.3</v>
      </c>
      <c r="AJ52" s="21">
        <v>7113.3939469999996</v>
      </c>
      <c r="AK52" s="21">
        <v>11960.76</v>
      </c>
      <c r="AL52" s="21">
        <v>15755.37</v>
      </c>
      <c r="AM52" s="21">
        <v>38292.32</v>
      </c>
      <c r="AN52" s="21">
        <v>5889.6271360000001</v>
      </c>
      <c r="AO52" s="21">
        <v>2914.27</v>
      </c>
      <c r="AP52" s="21">
        <v>14760.07</v>
      </c>
      <c r="AQ52" s="28">
        <f t="shared" ref="AQ52:AQ54" si="8">SUM(E52:AP52)</f>
        <v>281857.45108300005</v>
      </c>
      <c r="AR52" s="23"/>
    </row>
    <row r="53" spans="1:44" ht="15.75" customHeight="1">
      <c r="A53" s="46">
        <v>20</v>
      </c>
      <c r="B53" s="57" t="s">
        <v>120</v>
      </c>
      <c r="C53" s="38" t="s">
        <v>50</v>
      </c>
      <c r="D53" s="18" t="s">
        <v>121</v>
      </c>
      <c r="E53" s="21">
        <v>14</v>
      </c>
      <c r="F53" s="21">
        <v>9</v>
      </c>
      <c r="G53" s="21">
        <v>0</v>
      </c>
      <c r="H53" s="21">
        <v>4</v>
      </c>
      <c r="I53" s="21">
        <v>4</v>
      </c>
      <c r="J53" s="21">
        <v>3</v>
      </c>
      <c r="K53" s="21">
        <v>3</v>
      </c>
      <c r="L53" s="21">
        <v>0</v>
      </c>
      <c r="M53" s="21">
        <v>0</v>
      </c>
      <c r="N53" s="21">
        <v>13</v>
      </c>
      <c r="O53" s="21">
        <v>2</v>
      </c>
      <c r="P53" s="21">
        <v>1</v>
      </c>
      <c r="Q53" s="21">
        <v>1</v>
      </c>
      <c r="R53" s="21">
        <v>1</v>
      </c>
      <c r="S53" s="21">
        <v>4</v>
      </c>
      <c r="T53" s="21">
        <v>1</v>
      </c>
      <c r="U53" s="21">
        <v>13</v>
      </c>
      <c r="V53" s="21">
        <v>9</v>
      </c>
      <c r="W53" s="21">
        <v>9</v>
      </c>
      <c r="X53" s="21">
        <v>3</v>
      </c>
      <c r="Y53" s="21">
        <v>1</v>
      </c>
      <c r="Z53" s="21">
        <v>3</v>
      </c>
      <c r="AA53" s="21">
        <v>4</v>
      </c>
      <c r="AB53" s="21">
        <v>11</v>
      </c>
      <c r="AC53" s="21">
        <v>2</v>
      </c>
      <c r="AD53" s="21">
        <v>7</v>
      </c>
      <c r="AE53" s="21">
        <v>0</v>
      </c>
      <c r="AF53" s="21">
        <v>22</v>
      </c>
      <c r="AG53" s="21">
        <v>3</v>
      </c>
      <c r="AH53" s="21">
        <v>35</v>
      </c>
      <c r="AI53" s="21">
        <v>9</v>
      </c>
      <c r="AJ53" s="21">
        <v>8</v>
      </c>
      <c r="AK53" s="21">
        <v>16</v>
      </c>
      <c r="AL53" s="21">
        <v>20</v>
      </c>
      <c r="AM53" s="21">
        <v>48</v>
      </c>
      <c r="AN53" s="21">
        <v>9</v>
      </c>
      <c r="AO53" s="21">
        <v>2</v>
      </c>
      <c r="AP53" s="21">
        <v>18</v>
      </c>
      <c r="AQ53" s="28">
        <f t="shared" si="8"/>
        <v>312</v>
      </c>
      <c r="AR53" s="23"/>
    </row>
    <row r="54" spans="1:44" ht="15.75" customHeight="1">
      <c r="A54" s="46">
        <v>21</v>
      </c>
      <c r="B54" s="57" t="s">
        <v>122</v>
      </c>
      <c r="C54" s="38" t="s">
        <v>50</v>
      </c>
      <c r="D54" s="18" t="s">
        <v>123</v>
      </c>
      <c r="E54" s="21">
        <v>7</v>
      </c>
      <c r="F54" s="21">
        <v>5</v>
      </c>
      <c r="G54" s="21">
        <v>3</v>
      </c>
      <c r="H54" s="21">
        <v>3</v>
      </c>
      <c r="I54" s="21">
        <v>4</v>
      </c>
      <c r="J54" s="21">
        <v>3</v>
      </c>
      <c r="K54" s="21">
        <v>5</v>
      </c>
      <c r="L54" s="21">
        <v>3</v>
      </c>
      <c r="M54" s="21">
        <v>5</v>
      </c>
      <c r="N54" s="21">
        <v>3</v>
      </c>
      <c r="O54" s="21">
        <v>5</v>
      </c>
      <c r="P54" s="21">
        <v>3</v>
      </c>
      <c r="Q54" s="21">
        <v>3</v>
      </c>
      <c r="R54" s="21">
        <v>1</v>
      </c>
      <c r="S54" s="21">
        <v>2</v>
      </c>
      <c r="T54" s="21">
        <v>1</v>
      </c>
      <c r="U54" s="21">
        <v>9</v>
      </c>
      <c r="V54" s="21">
        <v>4</v>
      </c>
      <c r="W54" s="21">
        <v>4</v>
      </c>
      <c r="X54" s="21">
        <v>4</v>
      </c>
      <c r="Y54" s="21">
        <v>2</v>
      </c>
      <c r="Z54" s="21">
        <v>3</v>
      </c>
      <c r="AA54" s="21">
        <v>5</v>
      </c>
      <c r="AB54" s="21">
        <v>3</v>
      </c>
      <c r="AC54" s="21">
        <v>4</v>
      </c>
      <c r="AD54" s="21">
        <v>3</v>
      </c>
      <c r="AE54" s="21">
        <v>2</v>
      </c>
      <c r="AF54" s="21">
        <v>6</v>
      </c>
      <c r="AG54" s="21">
        <v>4</v>
      </c>
      <c r="AH54" s="21">
        <v>12</v>
      </c>
      <c r="AI54" s="21">
        <v>4</v>
      </c>
      <c r="AJ54" s="21">
        <v>6</v>
      </c>
      <c r="AK54" s="21">
        <v>7</v>
      </c>
      <c r="AL54" s="21">
        <v>9</v>
      </c>
      <c r="AM54" s="21">
        <v>11</v>
      </c>
      <c r="AN54" s="21">
        <v>4</v>
      </c>
      <c r="AO54" s="21">
        <v>5</v>
      </c>
      <c r="AP54" s="21">
        <v>10</v>
      </c>
      <c r="AQ54" s="28">
        <f t="shared" si="8"/>
        <v>177</v>
      </c>
      <c r="AR54" s="23"/>
    </row>
    <row r="55" spans="1:44" ht="15.75" customHeight="1">
      <c r="A55" s="46"/>
      <c r="B55" s="48" t="s">
        <v>124</v>
      </c>
      <c r="C55" s="38"/>
      <c r="D55" s="1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22"/>
      <c r="AR55" s="40"/>
    </row>
    <row r="56" spans="1:44" ht="15.75" customHeight="1">
      <c r="A56" s="46">
        <v>22</v>
      </c>
      <c r="B56" s="57" t="s">
        <v>125</v>
      </c>
      <c r="C56" s="38" t="s">
        <v>73</v>
      </c>
      <c r="D56" s="18" t="s">
        <v>121</v>
      </c>
      <c r="E56" s="39">
        <v>15.12</v>
      </c>
      <c r="F56" s="39">
        <v>9.3000000000000007</v>
      </c>
      <c r="G56" s="39">
        <v>3.57</v>
      </c>
      <c r="H56" s="39">
        <v>5.48</v>
      </c>
      <c r="I56" s="39">
        <v>8.3699999999999992</v>
      </c>
      <c r="J56" s="39">
        <v>3.22</v>
      </c>
      <c r="K56" s="39">
        <v>4.8099999999999996</v>
      </c>
      <c r="L56" s="39">
        <v>3.74</v>
      </c>
      <c r="M56" s="39">
        <v>7.97</v>
      </c>
      <c r="N56" s="39">
        <v>11.48</v>
      </c>
      <c r="O56" s="39">
        <v>3.75</v>
      </c>
      <c r="P56" s="39">
        <v>4.8600000000000003</v>
      </c>
      <c r="Q56" s="39">
        <v>5.69</v>
      </c>
      <c r="R56" s="39">
        <v>2.8</v>
      </c>
      <c r="S56" s="39">
        <v>2.1800000000000002</v>
      </c>
      <c r="T56" s="39">
        <v>4.45</v>
      </c>
      <c r="U56" s="39">
        <v>41.51</v>
      </c>
      <c r="V56" s="39">
        <v>13.74</v>
      </c>
      <c r="W56" s="39">
        <v>8.5299999999999994</v>
      </c>
      <c r="X56" s="39">
        <v>4.28</v>
      </c>
      <c r="Y56" s="39">
        <v>7.97</v>
      </c>
      <c r="Z56" s="39">
        <v>6.53</v>
      </c>
      <c r="AA56" s="39">
        <v>7.67</v>
      </c>
      <c r="AB56" s="39">
        <v>8.19</v>
      </c>
      <c r="AC56" s="39">
        <v>5.23</v>
      </c>
      <c r="AD56" s="39">
        <v>5.37</v>
      </c>
      <c r="AE56" s="39">
        <v>5.55</v>
      </c>
      <c r="AF56" s="39">
        <v>6.69</v>
      </c>
      <c r="AG56" s="39">
        <v>5.17</v>
      </c>
      <c r="AH56" s="39">
        <v>11.68</v>
      </c>
      <c r="AI56" s="39">
        <v>8.24</v>
      </c>
      <c r="AJ56" s="39">
        <v>14.39</v>
      </c>
      <c r="AK56" s="39">
        <v>12.25</v>
      </c>
      <c r="AL56" s="39">
        <v>22.73</v>
      </c>
      <c r="AM56" s="39">
        <v>23.22</v>
      </c>
      <c r="AN56" s="39">
        <v>11.49</v>
      </c>
      <c r="AO56" s="39">
        <v>6.04</v>
      </c>
      <c r="AP56" s="39">
        <v>17.010000000000002</v>
      </c>
      <c r="AQ56" s="28">
        <f t="shared" ref="AQ56:AQ58" si="9">SUM(E56:AP56)</f>
        <v>350.27000000000004</v>
      </c>
      <c r="AR56" s="40"/>
    </row>
    <row r="57" spans="1:44" ht="15.75" customHeight="1">
      <c r="A57" s="46">
        <v>23</v>
      </c>
      <c r="B57" s="57" t="s">
        <v>126</v>
      </c>
      <c r="C57" s="38" t="s">
        <v>73</v>
      </c>
      <c r="D57" s="18" t="s">
        <v>121</v>
      </c>
      <c r="E57" s="39">
        <v>3.68</v>
      </c>
      <c r="F57" s="39">
        <v>4.4400000000000004</v>
      </c>
      <c r="G57" s="39">
        <v>3.12</v>
      </c>
      <c r="H57" s="39">
        <v>4.6500000000000004</v>
      </c>
      <c r="I57" s="39">
        <v>3.43</v>
      </c>
      <c r="J57" s="39">
        <v>2.5499999999999998</v>
      </c>
      <c r="K57" s="39">
        <v>0.97</v>
      </c>
      <c r="L57" s="39">
        <v>1.89</v>
      </c>
      <c r="M57" s="39">
        <v>2.02</v>
      </c>
      <c r="N57" s="39">
        <v>8.24</v>
      </c>
      <c r="O57" s="39">
        <v>0.62</v>
      </c>
      <c r="P57" s="39">
        <v>1.49</v>
      </c>
      <c r="Q57" s="39">
        <v>0</v>
      </c>
      <c r="R57" s="39">
        <v>1.56</v>
      </c>
      <c r="S57" s="39">
        <v>1.2</v>
      </c>
      <c r="T57" s="39">
        <v>1.42</v>
      </c>
      <c r="U57" s="39">
        <v>38.33</v>
      </c>
      <c r="V57" s="39">
        <v>6.22</v>
      </c>
      <c r="W57" s="39">
        <v>3.98</v>
      </c>
      <c r="X57" s="39">
        <v>1.1000000000000001</v>
      </c>
      <c r="Y57" s="39">
        <v>2.92</v>
      </c>
      <c r="Z57" s="39">
        <v>1.74</v>
      </c>
      <c r="AA57" s="39">
        <v>4.2300000000000004</v>
      </c>
      <c r="AB57" s="39">
        <v>4.43</v>
      </c>
      <c r="AC57" s="39">
        <v>0.53</v>
      </c>
      <c r="AD57" s="39">
        <v>2.71</v>
      </c>
      <c r="AE57" s="39">
        <v>4.71</v>
      </c>
      <c r="AF57" s="39">
        <v>4.9400000000000004</v>
      </c>
      <c r="AG57" s="39">
        <v>3.44</v>
      </c>
      <c r="AH57" s="39">
        <v>7.75</v>
      </c>
      <c r="AI57" s="39">
        <v>3.01</v>
      </c>
      <c r="AJ57" s="39">
        <v>6.86</v>
      </c>
      <c r="AK57" s="39">
        <v>4.13</v>
      </c>
      <c r="AL57" s="39">
        <v>9.09</v>
      </c>
      <c r="AM57" s="39">
        <v>11.15</v>
      </c>
      <c r="AN57" s="39">
        <v>7.3</v>
      </c>
      <c r="AO57" s="39">
        <v>4.53</v>
      </c>
      <c r="AP57" s="39">
        <v>3.3</v>
      </c>
      <c r="AQ57" s="28">
        <f t="shared" si="9"/>
        <v>177.68000000000004</v>
      </c>
      <c r="AR57" s="40"/>
    </row>
    <row r="58" spans="1:44" ht="15.75" customHeight="1">
      <c r="A58" s="46">
        <v>24</v>
      </c>
      <c r="B58" s="57" t="s">
        <v>127</v>
      </c>
      <c r="C58" s="38" t="s">
        <v>73</v>
      </c>
      <c r="D58" s="18" t="s">
        <v>121</v>
      </c>
      <c r="E58" s="21">
        <v>925.89</v>
      </c>
      <c r="F58" s="21">
        <v>477.12</v>
      </c>
      <c r="G58" s="21">
        <v>227.95</v>
      </c>
      <c r="H58" s="21">
        <v>378.79</v>
      </c>
      <c r="I58" s="21">
        <v>301.83</v>
      </c>
      <c r="J58" s="21">
        <v>227.63</v>
      </c>
      <c r="K58" s="21">
        <v>437.86</v>
      </c>
      <c r="L58" s="21">
        <v>122.35</v>
      </c>
      <c r="M58" s="21">
        <v>136.02000000000001</v>
      </c>
      <c r="N58" s="21">
        <v>403.19</v>
      </c>
      <c r="O58" s="21">
        <v>185.48</v>
      </c>
      <c r="P58" s="21">
        <v>239.81</v>
      </c>
      <c r="Q58" s="21">
        <v>381.1</v>
      </c>
      <c r="R58" s="21">
        <v>204.46</v>
      </c>
      <c r="S58" s="21">
        <v>424.35</v>
      </c>
      <c r="T58" s="21">
        <v>201.36</v>
      </c>
      <c r="U58" s="21">
        <v>2780.47</v>
      </c>
      <c r="V58" s="21">
        <v>1148.79</v>
      </c>
      <c r="W58" s="21">
        <v>467.46</v>
      </c>
      <c r="X58" s="21">
        <v>156.44</v>
      </c>
      <c r="Y58" s="21">
        <v>390.22</v>
      </c>
      <c r="Z58" s="21">
        <v>351.75</v>
      </c>
      <c r="AA58" s="21">
        <v>555.07000000000005</v>
      </c>
      <c r="AB58" s="21">
        <v>482.33</v>
      </c>
      <c r="AC58" s="21">
        <v>143.12</v>
      </c>
      <c r="AD58" s="21">
        <v>222.29</v>
      </c>
      <c r="AE58" s="21">
        <v>312.5</v>
      </c>
      <c r="AF58" s="21">
        <v>398.66</v>
      </c>
      <c r="AG58" s="21">
        <v>1673.03</v>
      </c>
      <c r="AH58" s="21">
        <v>656.83</v>
      </c>
      <c r="AI58" s="21">
        <v>716.53</v>
      </c>
      <c r="AJ58" s="21">
        <v>618.70000000000005</v>
      </c>
      <c r="AK58" s="21">
        <v>801.16</v>
      </c>
      <c r="AL58" s="21">
        <v>1097.81</v>
      </c>
      <c r="AM58" s="21">
        <v>2141.4899999999998</v>
      </c>
      <c r="AN58" s="21">
        <v>643.66</v>
      </c>
      <c r="AO58" s="21">
        <v>200.55</v>
      </c>
      <c r="AP58" s="21">
        <v>1065.83</v>
      </c>
      <c r="AQ58" s="28">
        <f t="shared" si="9"/>
        <v>22299.880000000005</v>
      </c>
      <c r="AR58" s="23"/>
    </row>
    <row r="59" spans="1:44" ht="15.75" customHeight="1">
      <c r="A59" s="62">
        <v>25</v>
      </c>
      <c r="B59" s="63" t="s">
        <v>128</v>
      </c>
      <c r="C59" s="64" t="s">
        <v>64</v>
      </c>
      <c r="D59" s="64" t="s">
        <v>85</v>
      </c>
      <c r="E59" s="34">
        <v>0.39</v>
      </c>
      <c r="F59" s="34">
        <v>0.09</v>
      </c>
      <c r="G59" s="34">
        <v>0.05</v>
      </c>
      <c r="H59" s="34">
        <v>0.03</v>
      </c>
      <c r="I59" s="34">
        <v>0.1</v>
      </c>
      <c r="J59" s="34">
        <v>0.04</v>
      </c>
      <c r="K59" s="34">
        <v>0.03</v>
      </c>
      <c r="L59" s="34">
        <v>0.16</v>
      </c>
      <c r="M59" s="34">
        <v>0.05</v>
      </c>
      <c r="N59" s="34">
        <v>0.06</v>
      </c>
      <c r="O59" s="34">
        <v>0.05</v>
      </c>
      <c r="P59" s="34">
        <v>0.04</v>
      </c>
      <c r="Q59" s="34">
        <v>0.01</v>
      </c>
      <c r="R59" s="34">
        <v>0.04</v>
      </c>
      <c r="S59" s="34">
        <v>0.1</v>
      </c>
      <c r="T59" s="34">
        <v>0.04</v>
      </c>
      <c r="U59" s="34">
        <v>0.06</v>
      </c>
      <c r="V59" s="34">
        <v>0.04</v>
      </c>
      <c r="W59" s="34">
        <v>0.03</v>
      </c>
      <c r="X59" s="34">
        <v>0.04</v>
      </c>
      <c r="Y59" s="34">
        <v>0.04</v>
      </c>
      <c r="Z59" s="34">
        <v>0.05</v>
      </c>
      <c r="AA59" s="34">
        <v>0.05</v>
      </c>
      <c r="AB59" s="34">
        <v>0.06</v>
      </c>
      <c r="AC59" s="34">
        <v>0.04</v>
      </c>
      <c r="AD59" s="34">
        <v>0.05</v>
      </c>
      <c r="AE59" s="34">
        <v>0.08</v>
      </c>
      <c r="AF59" s="34">
        <v>0.04</v>
      </c>
      <c r="AG59" s="34">
        <v>0.02</v>
      </c>
      <c r="AH59" s="34">
        <v>0.11</v>
      </c>
      <c r="AI59" s="34">
        <v>0.04</v>
      </c>
      <c r="AJ59" s="34">
        <v>0.05</v>
      </c>
      <c r="AK59" s="34">
        <v>0.05</v>
      </c>
      <c r="AL59" s="34">
        <v>0.03</v>
      </c>
      <c r="AM59" s="34">
        <v>0.04</v>
      </c>
      <c r="AN59" s="34">
        <v>0.04</v>
      </c>
      <c r="AO59" s="34">
        <v>0.04</v>
      </c>
      <c r="AP59" s="34">
        <v>0.05</v>
      </c>
      <c r="AQ59" s="35">
        <f t="shared" ref="AQ59:AQ64" si="10">AVERAGE(E59:AP59)</f>
        <v>6.1315789473684226E-2</v>
      </c>
      <c r="AR59" s="36"/>
    </row>
    <row r="60" spans="1:44" ht="15.75" customHeight="1">
      <c r="A60" s="62">
        <v>26</v>
      </c>
      <c r="B60" s="63" t="s">
        <v>129</v>
      </c>
      <c r="C60" s="64" t="s">
        <v>64</v>
      </c>
      <c r="D60" s="64" t="s">
        <v>85</v>
      </c>
      <c r="E60" s="34">
        <v>0.9</v>
      </c>
      <c r="F60" s="34">
        <v>0.95</v>
      </c>
      <c r="G60" s="34">
        <v>0.95</v>
      </c>
      <c r="H60" s="34">
        <v>0.95</v>
      </c>
      <c r="I60" s="34">
        <v>0.98</v>
      </c>
      <c r="J60" s="34">
        <v>0.95</v>
      </c>
      <c r="K60" s="34">
        <v>0.96</v>
      </c>
      <c r="L60" s="34">
        <v>0.96</v>
      </c>
      <c r="M60" s="34">
        <v>0.96</v>
      </c>
      <c r="N60" s="34">
        <v>0.98</v>
      </c>
      <c r="O60" s="34">
        <v>0.95</v>
      </c>
      <c r="P60" s="34">
        <v>0.93</v>
      </c>
      <c r="Q60" s="34">
        <v>0</v>
      </c>
      <c r="R60" s="34">
        <v>0.96</v>
      </c>
      <c r="S60" s="34">
        <v>0.97</v>
      </c>
      <c r="T60" s="34">
        <v>0.96</v>
      </c>
      <c r="U60" s="34">
        <v>0.94</v>
      </c>
      <c r="V60" s="34">
        <v>0.96</v>
      </c>
      <c r="W60" s="34">
        <v>0.96</v>
      </c>
      <c r="X60" s="34">
        <v>0.92</v>
      </c>
      <c r="Y60" s="34">
        <v>0.97</v>
      </c>
      <c r="Z60" s="34">
        <v>0.97</v>
      </c>
      <c r="AA60" s="34">
        <v>0.91</v>
      </c>
      <c r="AB60" s="34">
        <v>0.97</v>
      </c>
      <c r="AC60" s="34">
        <v>0.9</v>
      </c>
      <c r="AD60" s="34">
        <v>0.98</v>
      </c>
      <c r="AE60" s="34">
        <v>0.99</v>
      </c>
      <c r="AF60" s="34">
        <v>0.96</v>
      </c>
      <c r="AG60" s="34">
        <v>0.98</v>
      </c>
      <c r="AH60" s="34">
        <v>0.97</v>
      </c>
      <c r="AI60" s="34">
        <v>0.94</v>
      </c>
      <c r="AJ60" s="34">
        <v>0.93</v>
      </c>
      <c r="AK60" s="34">
        <v>0.92</v>
      </c>
      <c r="AL60" s="34">
        <v>0.97</v>
      </c>
      <c r="AM60" s="34">
        <v>0.96</v>
      </c>
      <c r="AN60" s="34">
        <v>0.99</v>
      </c>
      <c r="AO60" s="34">
        <v>0.98</v>
      </c>
      <c r="AP60" s="34">
        <v>0.97</v>
      </c>
      <c r="AQ60" s="35">
        <f t="shared" si="10"/>
        <v>0.93026315789473668</v>
      </c>
      <c r="AR60" s="36"/>
    </row>
    <row r="61" spans="1:44" ht="15.75" customHeight="1">
      <c r="A61" s="62">
        <v>27</v>
      </c>
      <c r="B61" s="63" t="s">
        <v>130</v>
      </c>
      <c r="C61" s="64" t="s">
        <v>64</v>
      </c>
      <c r="D61" s="64" t="s">
        <v>85</v>
      </c>
      <c r="E61" s="34">
        <v>0.94</v>
      </c>
      <c r="F61" s="34">
        <v>1</v>
      </c>
      <c r="G61" s="34">
        <v>0.97</v>
      </c>
      <c r="H61" s="34">
        <v>1</v>
      </c>
      <c r="I61" s="34">
        <v>0.97</v>
      </c>
      <c r="J61" s="34">
        <v>0.96</v>
      </c>
      <c r="K61" s="34">
        <v>0.99</v>
      </c>
      <c r="L61" s="34">
        <v>0.99</v>
      </c>
      <c r="M61" s="34">
        <v>0.97</v>
      </c>
      <c r="N61" s="34">
        <v>0.98</v>
      </c>
      <c r="O61" s="34">
        <v>1</v>
      </c>
      <c r="P61" s="34">
        <v>1</v>
      </c>
      <c r="Q61" s="34">
        <v>0.98</v>
      </c>
      <c r="R61" s="34">
        <v>0.99</v>
      </c>
      <c r="S61" s="34">
        <v>0.99</v>
      </c>
      <c r="T61" s="34">
        <v>1</v>
      </c>
      <c r="U61" s="34">
        <v>0.99</v>
      </c>
      <c r="V61" s="34">
        <v>1</v>
      </c>
      <c r="W61" s="34">
        <v>0.99</v>
      </c>
      <c r="X61" s="34">
        <v>1</v>
      </c>
      <c r="Y61" s="34">
        <v>1</v>
      </c>
      <c r="Z61" s="34">
        <v>0.99</v>
      </c>
      <c r="AA61" s="34">
        <v>0.99</v>
      </c>
      <c r="AB61" s="34">
        <v>0.99</v>
      </c>
      <c r="AC61" s="34">
        <v>1</v>
      </c>
      <c r="AD61" s="34">
        <v>0.99</v>
      </c>
      <c r="AE61" s="34">
        <v>0.98</v>
      </c>
      <c r="AF61" s="34">
        <v>0.97</v>
      </c>
      <c r="AG61" s="34">
        <v>1</v>
      </c>
      <c r="AH61" s="34">
        <v>0.96</v>
      </c>
      <c r="AI61" s="34">
        <v>0.94</v>
      </c>
      <c r="AJ61" s="34">
        <v>1</v>
      </c>
      <c r="AK61" s="34">
        <v>0.98</v>
      </c>
      <c r="AL61" s="34">
        <v>1</v>
      </c>
      <c r="AM61" s="34">
        <v>0.99</v>
      </c>
      <c r="AN61" s="34">
        <v>1</v>
      </c>
      <c r="AO61" s="34">
        <v>1</v>
      </c>
      <c r="AP61" s="34">
        <v>0.98</v>
      </c>
      <c r="AQ61" s="35">
        <f t="shared" si="10"/>
        <v>0.98605263157894718</v>
      </c>
      <c r="AR61" s="36"/>
    </row>
    <row r="62" spans="1:44" ht="15.75" customHeight="1">
      <c r="A62" s="62">
        <v>28</v>
      </c>
      <c r="B62" s="63" t="s">
        <v>131</v>
      </c>
      <c r="C62" s="64" t="s">
        <v>64</v>
      </c>
      <c r="D62" s="64" t="s">
        <v>119</v>
      </c>
      <c r="E62" s="34">
        <f t="shared" ref="E62:AP64" si="11">100%-E59</f>
        <v>0.61</v>
      </c>
      <c r="F62" s="34">
        <f t="shared" si="11"/>
        <v>0.91</v>
      </c>
      <c r="G62" s="34">
        <f t="shared" si="11"/>
        <v>0.95</v>
      </c>
      <c r="H62" s="34">
        <f t="shared" si="11"/>
        <v>0.97</v>
      </c>
      <c r="I62" s="34">
        <f t="shared" si="11"/>
        <v>0.9</v>
      </c>
      <c r="J62" s="34">
        <f t="shared" si="11"/>
        <v>0.96</v>
      </c>
      <c r="K62" s="34">
        <f t="shared" si="11"/>
        <v>0.97</v>
      </c>
      <c r="L62" s="34">
        <f t="shared" si="11"/>
        <v>0.84</v>
      </c>
      <c r="M62" s="34">
        <f t="shared" si="11"/>
        <v>0.95</v>
      </c>
      <c r="N62" s="34">
        <f t="shared" si="11"/>
        <v>0.94</v>
      </c>
      <c r="O62" s="34">
        <f t="shared" si="11"/>
        <v>0.95</v>
      </c>
      <c r="P62" s="34">
        <f t="shared" si="11"/>
        <v>0.96</v>
      </c>
      <c r="Q62" s="34">
        <f t="shared" si="11"/>
        <v>0.99</v>
      </c>
      <c r="R62" s="34">
        <f t="shared" si="11"/>
        <v>0.96</v>
      </c>
      <c r="S62" s="34">
        <f t="shared" si="11"/>
        <v>0.9</v>
      </c>
      <c r="T62" s="34">
        <f t="shared" si="11"/>
        <v>0.96</v>
      </c>
      <c r="U62" s="34">
        <f t="shared" si="11"/>
        <v>0.94</v>
      </c>
      <c r="V62" s="34">
        <f t="shared" si="11"/>
        <v>0.96</v>
      </c>
      <c r="W62" s="34">
        <f t="shared" si="11"/>
        <v>0.97</v>
      </c>
      <c r="X62" s="34">
        <f t="shared" si="11"/>
        <v>0.96</v>
      </c>
      <c r="Y62" s="34">
        <f t="shared" si="11"/>
        <v>0.96</v>
      </c>
      <c r="Z62" s="34">
        <f t="shared" si="11"/>
        <v>0.95</v>
      </c>
      <c r="AA62" s="34">
        <f t="shared" si="11"/>
        <v>0.95</v>
      </c>
      <c r="AB62" s="34">
        <f t="shared" si="11"/>
        <v>0.94</v>
      </c>
      <c r="AC62" s="34">
        <f t="shared" si="11"/>
        <v>0.96</v>
      </c>
      <c r="AD62" s="34">
        <f t="shared" si="11"/>
        <v>0.95</v>
      </c>
      <c r="AE62" s="34">
        <f t="shared" si="11"/>
        <v>0.92</v>
      </c>
      <c r="AF62" s="34">
        <f t="shared" si="11"/>
        <v>0.96</v>
      </c>
      <c r="AG62" s="34">
        <f t="shared" si="11"/>
        <v>0.98</v>
      </c>
      <c r="AH62" s="34">
        <f t="shared" si="11"/>
        <v>0.89</v>
      </c>
      <c r="AI62" s="34">
        <f t="shared" si="11"/>
        <v>0.96</v>
      </c>
      <c r="AJ62" s="34">
        <f t="shared" si="11"/>
        <v>0.95</v>
      </c>
      <c r="AK62" s="34">
        <f t="shared" si="11"/>
        <v>0.95</v>
      </c>
      <c r="AL62" s="34">
        <f t="shared" si="11"/>
        <v>0.97</v>
      </c>
      <c r="AM62" s="34">
        <f t="shared" si="11"/>
        <v>0.96</v>
      </c>
      <c r="AN62" s="34">
        <f t="shared" si="11"/>
        <v>0.96</v>
      </c>
      <c r="AO62" s="34">
        <f t="shared" si="11"/>
        <v>0.96</v>
      </c>
      <c r="AP62" s="34">
        <f t="shared" si="11"/>
        <v>0.95</v>
      </c>
      <c r="AQ62" s="35">
        <f t="shared" si="10"/>
        <v>0.93868421052631579</v>
      </c>
      <c r="AR62" s="36"/>
    </row>
    <row r="63" spans="1:44" ht="15.75" customHeight="1">
      <c r="A63" s="62">
        <v>29</v>
      </c>
      <c r="B63" s="63" t="s">
        <v>132</v>
      </c>
      <c r="C63" s="64" t="s">
        <v>64</v>
      </c>
      <c r="D63" s="64" t="s">
        <v>119</v>
      </c>
      <c r="E63" s="34">
        <f t="shared" si="11"/>
        <v>9.9999999999999978E-2</v>
      </c>
      <c r="F63" s="34">
        <f t="shared" si="11"/>
        <v>5.0000000000000044E-2</v>
      </c>
      <c r="G63" s="34">
        <f t="shared" si="11"/>
        <v>5.0000000000000044E-2</v>
      </c>
      <c r="H63" s="34">
        <f t="shared" si="11"/>
        <v>5.0000000000000044E-2</v>
      </c>
      <c r="I63" s="34">
        <f t="shared" si="11"/>
        <v>2.0000000000000018E-2</v>
      </c>
      <c r="J63" s="34">
        <f t="shared" si="11"/>
        <v>5.0000000000000044E-2</v>
      </c>
      <c r="K63" s="34">
        <f t="shared" si="11"/>
        <v>4.0000000000000036E-2</v>
      </c>
      <c r="L63" s="34">
        <f t="shared" si="11"/>
        <v>4.0000000000000036E-2</v>
      </c>
      <c r="M63" s="34">
        <f t="shared" si="11"/>
        <v>4.0000000000000036E-2</v>
      </c>
      <c r="N63" s="34">
        <f t="shared" si="11"/>
        <v>2.0000000000000018E-2</v>
      </c>
      <c r="O63" s="34">
        <f t="shared" si="11"/>
        <v>5.0000000000000044E-2</v>
      </c>
      <c r="P63" s="34">
        <f t="shared" si="11"/>
        <v>6.9999999999999951E-2</v>
      </c>
      <c r="Q63" s="34">
        <f t="shared" si="11"/>
        <v>1</v>
      </c>
      <c r="R63" s="34">
        <f t="shared" si="11"/>
        <v>4.0000000000000036E-2</v>
      </c>
      <c r="S63" s="34">
        <f t="shared" si="11"/>
        <v>3.0000000000000027E-2</v>
      </c>
      <c r="T63" s="34">
        <f t="shared" si="11"/>
        <v>4.0000000000000036E-2</v>
      </c>
      <c r="U63" s="34">
        <f t="shared" si="11"/>
        <v>6.0000000000000053E-2</v>
      </c>
      <c r="V63" s="34">
        <f t="shared" si="11"/>
        <v>4.0000000000000036E-2</v>
      </c>
      <c r="W63" s="34">
        <f t="shared" si="11"/>
        <v>4.0000000000000036E-2</v>
      </c>
      <c r="X63" s="34">
        <f t="shared" si="11"/>
        <v>7.999999999999996E-2</v>
      </c>
      <c r="Y63" s="34">
        <f t="shared" si="11"/>
        <v>3.0000000000000027E-2</v>
      </c>
      <c r="Z63" s="34">
        <f t="shared" si="11"/>
        <v>3.0000000000000027E-2</v>
      </c>
      <c r="AA63" s="34">
        <f t="shared" si="11"/>
        <v>8.9999999999999969E-2</v>
      </c>
      <c r="AB63" s="34">
        <f t="shared" si="11"/>
        <v>3.0000000000000027E-2</v>
      </c>
      <c r="AC63" s="34">
        <f t="shared" si="11"/>
        <v>9.9999999999999978E-2</v>
      </c>
      <c r="AD63" s="34">
        <f t="shared" si="11"/>
        <v>2.0000000000000018E-2</v>
      </c>
      <c r="AE63" s="34">
        <f t="shared" si="11"/>
        <v>1.0000000000000009E-2</v>
      </c>
      <c r="AF63" s="34">
        <f t="shared" si="11"/>
        <v>4.0000000000000036E-2</v>
      </c>
      <c r="AG63" s="34">
        <f t="shared" si="11"/>
        <v>2.0000000000000018E-2</v>
      </c>
      <c r="AH63" s="34">
        <f t="shared" si="11"/>
        <v>3.0000000000000027E-2</v>
      </c>
      <c r="AI63" s="34">
        <f t="shared" si="11"/>
        <v>6.0000000000000053E-2</v>
      </c>
      <c r="AJ63" s="34">
        <f t="shared" si="11"/>
        <v>6.9999999999999951E-2</v>
      </c>
      <c r="AK63" s="34">
        <f t="shared" si="11"/>
        <v>7.999999999999996E-2</v>
      </c>
      <c r="AL63" s="34">
        <f t="shared" si="11"/>
        <v>3.0000000000000027E-2</v>
      </c>
      <c r="AM63" s="34">
        <f t="shared" si="11"/>
        <v>4.0000000000000036E-2</v>
      </c>
      <c r="AN63" s="34">
        <f t="shared" si="11"/>
        <v>1.0000000000000009E-2</v>
      </c>
      <c r="AO63" s="34">
        <f t="shared" si="11"/>
        <v>2.0000000000000018E-2</v>
      </c>
      <c r="AP63" s="34">
        <f t="shared" si="11"/>
        <v>3.0000000000000027E-2</v>
      </c>
      <c r="AQ63" s="35">
        <f t="shared" si="10"/>
        <v>6.9736842105263167E-2</v>
      </c>
      <c r="AR63" s="36"/>
    </row>
    <row r="64" spans="1:44" ht="15.75" customHeight="1">
      <c r="A64" s="62">
        <v>30</v>
      </c>
      <c r="B64" s="63" t="s">
        <v>133</v>
      </c>
      <c r="C64" s="64" t="s">
        <v>64</v>
      </c>
      <c r="D64" s="64" t="s">
        <v>119</v>
      </c>
      <c r="E64" s="34">
        <f t="shared" si="11"/>
        <v>6.0000000000000053E-2</v>
      </c>
      <c r="F64" s="34">
        <f t="shared" si="11"/>
        <v>0</v>
      </c>
      <c r="G64" s="34">
        <f t="shared" si="11"/>
        <v>3.0000000000000027E-2</v>
      </c>
      <c r="H64" s="34">
        <f t="shared" si="11"/>
        <v>0</v>
      </c>
      <c r="I64" s="34">
        <f t="shared" si="11"/>
        <v>3.0000000000000027E-2</v>
      </c>
      <c r="J64" s="34">
        <f t="shared" si="11"/>
        <v>4.0000000000000036E-2</v>
      </c>
      <c r="K64" s="34">
        <f t="shared" si="11"/>
        <v>1.0000000000000009E-2</v>
      </c>
      <c r="L64" s="34">
        <f t="shared" si="11"/>
        <v>1.0000000000000009E-2</v>
      </c>
      <c r="M64" s="34">
        <f t="shared" si="11"/>
        <v>3.0000000000000027E-2</v>
      </c>
      <c r="N64" s="34">
        <f t="shared" si="11"/>
        <v>2.0000000000000018E-2</v>
      </c>
      <c r="O64" s="34">
        <f t="shared" si="11"/>
        <v>0</v>
      </c>
      <c r="P64" s="34">
        <f t="shared" si="11"/>
        <v>0</v>
      </c>
      <c r="Q64" s="34">
        <f t="shared" si="11"/>
        <v>2.0000000000000018E-2</v>
      </c>
      <c r="R64" s="34">
        <f t="shared" si="11"/>
        <v>1.0000000000000009E-2</v>
      </c>
      <c r="S64" s="34">
        <f t="shared" si="11"/>
        <v>1.0000000000000009E-2</v>
      </c>
      <c r="T64" s="34">
        <f t="shared" si="11"/>
        <v>0</v>
      </c>
      <c r="U64" s="34">
        <f t="shared" si="11"/>
        <v>1.0000000000000009E-2</v>
      </c>
      <c r="V64" s="34">
        <f t="shared" si="11"/>
        <v>0</v>
      </c>
      <c r="W64" s="34">
        <f t="shared" si="11"/>
        <v>1.0000000000000009E-2</v>
      </c>
      <c r="X64" s="34">
        <f t="shared" si="11"/>
        <v>0</v>
      </c>
      <c r="Y64" s="34">
        <f t="shared" si="11"/>
        <v>0</v>
      </c>
      <c r="Z64" s="34">
        <f t="shared" si="11"/>
        <v>1.0000000000000009E-2</v>
      </c>
      <c r="AA64" s="34">
        <f t="shared" si="11"/>
        <v>1.0000000000000009E-2</v>
      </c>
      <c r="AB64" s="34">
        <f t="shared" si="11"/>
        <v>1.0000000000000009E-2</v>
      </c>
      <c r="AC64" s="34">
        <f t="shared" si="11"/>
        <v>0</v>
      </c>
      <c r="AD64" s="34">
        <f t="shared" si="11"/>
        <v>1.0000000000000009E-2</v>
      </c>
      <c r="AE64" s="34">
        <f t="shared" si="11"/>
        <v>2.0000000000000018E-2</v>
      </c>
      <c r="AF64" s="34">
        <f t="shared" si="11"/>
        <v>3.0000000000000027E-2</v>
      </c>
      <c r="AG64" s="34">
        <f t="shared" si="11"/>
        <v>0</v>
      </c>
      <c r="AH64" s="34">
        <f t="shared" si="11"/>
        <v>4.0000000000000036E-2</v>
      </c>
      <c r="AI64" s="34">
        <f t="shared" si="11"/>
        <v>6.0000000000000053E-2</v>
      </c>
      <c r="AJ64" s="34">
        <f t="shared" si="11"/>
        <v>0</v>
      </c>
      <c r="AK64" s="34">
        <f t="shared" si="11"/>
        <v>2.0000000000000018E-2</v>
      </c>
      <c r="AL64" s="34">
        <f t="shared" si="11"/>
        <v>0</v>
      </c>
      <c r="AM64" s="34">
        <f t="shared" si="11"/>
        <v>1.0000000000000009E-2</v>
      </c>
      <c r="AN64" s="34">
        <f t="shared" si="11"/>
        <v>0</v>
      </c>
      <c r="AO64" s="34">
        <f t="shared" si="11"/>
        <v>0</v>
      </c>
      <c r="AP64" s="34">
        <f t="shared" si="11"/>
        <v>2.0000000000000018E-2</v>
      </c>
      <c r="AQ64" s="35">
        <f t="shared" si="10"/>
        <v>1.3947368421052644E-2</v>
      </c>
      <c r="AR64" s="36"/>
    </row>
    <row r="65" spans="1:44" ht="15.75" customHeight="1">
      <c r="A65" s="65"/>
      <c r="B65" s="66" t="s">
        <v>134</v>
      </c>
      <c r="C65" s="64"/>
      <c r="D65" s="6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22"/>
      <c r="AR65" s="36"/>
    </row>
    <row r="66" spans="1:44" ht="15.75" customHeight="1">
      <c r="A66" s="67"/>
      <c r="B66" s="68" t="s">
        <v>135</v>
      </c>
      <c r="C66" s="49"/>
      <c r="D66" s="50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22"/>
      <c r="AR66" s="36"/>
    </row>
    <row r="67" spans="1:44" ht="15.75" customHeight="1">
      <c r="A67" s="67">
        <v>1</v>
      </c>
      <c r="B67" s="69" t="s">
        <v>136</v>
      </c>
      <c r="C67" s="59" t="s">
        <v>47</v>
      </c>
      <c r="D67" s="18" t="s">
        <v>137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28">
        <f t="shared" ref="AQ67:AQ76" si="12">SUM(E67:AP67)</f>
        <v>0</v>
      </c>
      <c r="AR67" s="71"/>
    </row>
    <row r="68" spans="1:44" ht="15.75" customHeight="1">
      <c r="A68" s="67">
        <v>2</v>
      </c>
      <c r="B68" s="72" t="s">
        <v>138</v>
      </c>
      <c r="C68" s="59" t="s">
        <v>47</v>
      </c>
      <c r="D68" s="18" t="s">
        <v>137</v>
      </c>
      <c r="E68" s="70">
        <v>312.2</v>
      </c>
      <c r="F68" s="70">
        <v>184.4</v>
      </c>
      <c r="G68" s="70">
        <v>51.15</v>
      </c>
      <c r="H68" s="70">
        <v>118.1</v>
      </c>
      <c r="I68" s="70">
        <v>108.8</v>
      </c>
      <c r="J68" s="70">
        <v>55.29</v>
      </c>
      <c r="K68" s="70">
        <v>105.7</v>
      </c>
      <c r="L68" s="70">
        <v>18.64</v>
      </c>
      <c r="M68" s="70">
        <v>129.6</v>
      </c>
      <c r="N68" s="70">
        <v>219.4</v>
      </c>
      <c r="O68" s="70">
        <v>93.39</v>
      </c>
      <c r="P68" s="70">
        <v>238.5</v>
      </c>
      <c r="Q68" s="70">
        <v>101.9</v>
      </c>
      <c r="R68" s="70">
        <v>57.76</v>
      </c>
      <c r="S68" s="70">
        <v>90.45</v>
      </c>
      <c r="T68" s="70">
        <v>36.01</v>
      </c>
      <c r="U68" s="70">
        <v>260.7</v>
      </c>
      <c r="V68" s="70">
        <v>218.9</v>
      </c>
      <c r="W68" s="70">
        <v>95.64</v>
      </c>
      <c r="X68" s="70">
        <v>104.99</v>
      </c>
      <c r="Y68" s="70">
        <v>108.3</v>
      </c>
      <c r="Z68" s="70">
        <v>127.8</v>
      </c>
      <c r="AA68" s="70">
        <v>33.49</v>
      </c>
      <c r="AB68" s="70">
        <v>80.27</v>
      </c>
      <c r="AC68" s="70">
        <v>116.1</v>
      </c>
      <c r="AD68" s="70">
        <v>15.09</v>
      </c>
      <c r="AE68" s="70">
        <v>71.03</v>
      </c>
      <c r="AF68" s="70">
        <v>96.53</v>
      </c>
      <c r="AG68" s="70">
        <v>235.65</v>
      </c>
      <c r="AH68" s="70">
        <v>55.26</v>
      </c>
      <c r="AI68" s="70">
        <v>125.36</v>
      </c>
      <c r="AJ68" s="70">
        <v>186.38</v>
      </c>
      <c r="AK68" s="70">
        <v>111.85</v>
      </c>
      <c r="AL68" s="70">
        <v>246.04</v>
      </c>
      <c r="AM68" s="70">
        <v>150.13</v>
      </c>
      <c r="AN68" s="70">
        <v>159.43</v>
      </c>
      <c r="AO68" s="70">
        <v>148.44999999999999</v>
      </c>
      <c r="AP68" s="70">
        <v>171.92</v>
      </c>
      <c r="AQ68" s="28">
        <f t="shared" si="12"/>
        <v>4840.6000000000013</v>
      </c>
      <c r="AR68" s="71"/>
    </row>
    <row r="69" spans="1:44" ht="15.75" customHeight="1">
      <c r="A69" s="67">
        <v>3</v>
      </c>
      <c r="B69" s="72" t="s">
        <v>139</v>
      </c>
      <c r="C69" s="59" t="s">
        <v>47</v>
      </c>
      <c r="D69" s="18" t="s">
        <v>140</v>
      </c>
      <c r="E69" s="70">
        <v>3.01</v>
      </c>
      <c r="F69" s="70">
        <v>87.08</v>
      </c>
      <c r="G69" s="70">
        <v>0</v>
      </c>
      <c r="H69" s="70">
        <v>19.350000000000001</v>
      </c>
      <c r="I69" s="70">
        <v>48.34</v>
      </c>
      <c r="J69" s="70">
        <v>0</v>
      </c>
      <c r="K69" s="70">
        <v>65.5</v>
      </c>
      <c r="L69" s="70">
        <v>49.06</v>
      </c>
      <c r="M69" s="70">
        <v>0</v>
      </c>
      <c r="N69" s="70">
        <v>6.31</v>
      </c>
      <c r="O69" s="70">
        <v>0</v>
      </c>
      <c r="P69" s="70">
        <v>0</v>
      </c>
      <c r="Q69" s="70">
        <v>22.11</v>
      </c>
      <c r="R69" s="70">
        <v>15.87</v>
      </c>
      <c r="S69" s="70">
        <v>0</v>
      </c>
      <c r="T69" s="70">
        <v>0</v>
      </c>
      <c r="U69" s="70">
        <v>28.11</v>
      </c>
      <c r="V69" s="70">
        <v>0.56000000000000005</v>
      </c>
      <c r="W69" s="70">
        <v>160.09</v>
      </c>
      <c r="X69" s="70">
        <v>0</v>
      </c>
      <c r="Y69" s="70">
        <v>0</v>
      </c>
      <c r="Z69" s="70">
        <v>3.74</v>
      </c>
      <c r="AA69" s="70">
        <v>206.61</v>
      </c>
      <c r="AB69" s="70">
        <v>0</v>
      </c>
      <c r="AC69" s="70">
        <v>0</v>
      </c>
      <c r="AD69" s="70">
        <v>14.46</v>
      </c>
      <c r="AE69" s="70">
        <v>4.05</v>
      </c>
      <c r="AF69" s="70">
        <v>1.2</v>
      </c>
      <c r="AG69" s="70">
        <v>31.6</v>
      </c>
      <c r="AH69" s="70">
        <v>0</v>
      </c>
      <c r="AI69" s="70">
        <v>7.84</v>
      </c>
      <c r="AJ69" s="70">
        <v>7.9</v>
      </c>
      <c r="AK69" s="70">
        <v>183.74</v>
      </c>
      <c r="AL69" s="70">
        <v>2.13</v>
      </c>
      <c r="AM69" s="70">
        <v>68.72</v>
      </c>
      <c r="AN69" s="70">
        <v>22.13</v>
      </c>
      <c r="AO69" s="70">
        <v>0</v>
      </c>
      <c r="AP69" s="70">
        <v>18.489999999999998</v>
      </c>
      <c r="AQ69" s="28">
        <f t="shared" si="12"/>
        <v>1078.0000000000002</v>
      </c>
      <c r="AR69" s="71"/>
    </row>
    <row r="70" spans="1:44" ht="15.75" customHeight="1">
      <c r="A70" s="67">
        <v>4</v>
      </c>
      <c r="B70" s="72" t="s">
        <v>141</v>
      </c>
      <c r="C70" s="59" t="s">
        <v>47</v>
      </c>
      <c r="D70" s="18" t="s">
        <v>142</v>
      </c>
      <c r="E70" s="70">
        <v>5.53</v>
      </c>
      <c r="F70" s="70">
        <v>0.61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7.71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2.76</v>
      </c>
      <c r="AB70" s="70">
        <v>0</v>
      </c>
      <c r="AC70" s="70">
        <v>0</v>
      </c>
      <c r="AD70" s="70">
        <v>0</v>
      </c>
      <c r="AE70" s="70">
        <v>0</v>
      </c>
      <c r="AF70" s="70">
        <v>0.9</v>
      </c>
      <c r="AG70" s="70">
        <v>0</v>
      </c>
      <c r="AH70" s="70">
        <v>0</v>
      </c>
      <c r="AI70" s="70">
        <v>8.5399999999999991</v>
      </c>
      <c r="AJ70" s="70">
        <v>0.78</v>
      </c>
      <c r="AK70" s="70">
        <v>0</v>
      </c>
      <c r="AL70" s="70">
        <v>0</v>
      </c>
      <c r="AM70" s="70">
        <v>46.76</v>
      </c>
      <c r="AN70" s="70">
        <v>0</v>
      </c>
      <c r="AO70" s="70">
        <v>0</v>
      </c>
      <c r="AP70" s="70">
        <v>3.56</v>
      </c>
      <c r="AQ70" s="28">
        <f t="shared" si="12"/>
        <v>77.150000000000006</v>
      </c>
      <c r="AR70" s="71"/>
    </row>
    <row r="71" spans="1:44" ht="15.75" customHeight="1">
      <c r="A71" s="67">
        <v>5</v>
      </c>
      <c r="B71" s="72" t="s">
        <v>143</v>
      </c>
      <c r="C71" s="59" t="s">
        <v>47</v>
      </c>
      <c r="D71" s="18" t="s">
        <v>140</v>
      </c>
      <c r="E71" s="70">
        <v>6.48</v>
      </c>
      <c r="F71" s="70">
        <v>0</v>
      </c>
      <c r="G71" s="70">
        <v>0</v>
      </c>
      <c r="H71" s="70">
        <v>0</v>
      </c>
      <c r="I71" s="70">
        <v>0.55000000000000004</v>
      </c>
      <c r="J71" s="70">
        <v>0.9</v>
      </c>
      <c r="K71" s="70">
        <v>0.6</v>
      </c>
      <c r="L71" s="70">
        <v>0</v>
      </c>
      <c r="M71" s="70">
        <v>1.37</v>
      </c>
      <c r="N71" s="70">
        <v>3.44</v>
      </c>
      <c r="O71" s="70">
        <v>0</v>
      </c>
      <c r="P71" s="70">
        <v>0.4</v>
      </c>
      <c r="Q71" s="70">
        <v>0</v>
      </c>
      <c r="R71" s="70">
        <v>0</v>
      </c>
      <c r="S71" s="70">
        <v>0</v>
      </c>
      <c r="T71" s="70">
        <v>0</v>
      </c>
      <c r="U71" s="70">
        <v>6.62</v>
      </c>
      <c r="V71" s="70">
        <v>0</v>
      </c>
      <c r="W71" s="70">
        <v>5.93</v>
      </c>
      <c r="X71" s="70">
        <v>0</v>
      </c>
      <c r="Y71" s="70">
        <v>0</v>
      </c>
      <c r="Z71" s="70">
        <v>0</v>
      </c>
      <c r="AA71" s="70">
        <v>0.41</v>
      </c>
      <c r="AB71" s="70">
        <v>0</v>
      </c>
      <c r="AC71" s="70">
        <v>0</v>
      </c>
      <c r="AD71" s="70">
        <v>0</v>
      </c>
      <c r="AE71" s="70">
        <v>4.4000000000000004</v>
      </c>
      <c r="AF71" s="70">
        <v>0</v>
      </c>
      <c r="AG71" s="70">
        <v>0</v>
      </c>
      <c r="AH71" s="70">
        <v>0</v>
      </c>
      <c r="AI71" s="70">
        <v>0.79</v>
      </c>
      <c r="AJ71" s="70">
        <v>2.0699999999999998</v>
      </c>
      <c r="AK71" s="70">
        <v>0.86</v>
      </c>
      <c r="AL71" s="70">
        <v>0</v>
      </c>
      <c r="AM71" s="70">
        <v>1.94</v>
      </c>
      <c r="AN71" s="70">
        <v>2.5299999999999998</v>
      </c>
      <c r="AO71" s="70">
        <v>0</v>
      </c>
      <c r="AP71" s="70">
        <v>4.59</v>
      </c>
      <c r="AQ71" s="28">
        <f t="shared" si="12"/>
        <v>43.879999999999995</v>
      </c>
      <c r="AR71" s="71"/>
    </row>
    <row r="72" spans="1:44" ht="15.75" customHeight="1">
      <c r="A72" s="67">
        <v>6</v>
      </c>
      <c r="B72" s="72" t="s">
        <v>144</v>
      </c>
      <c r="C72" s="59" t="s">
        <v>47</v>
      </c>
      <c r="D72" s="18" t="s">
        <v>145</v>
      </c>
      <c r="E72" s="70">
        <v>85.02</v>
      </c>
      <c r="F72" s="70">
        <v>0</v>
      </c>
      <c r="G72" s="70">
        <v>54.26</v>
      </c>
      <c r="H72" s="70">
        <v>68.5</v>
      </c>
      <c r="I72" s="70">
        <v>5.0999999999999996</v>
      </c>
      <c r="J72" s="70">
        <v>0</v>
      </c>
      <c r="K72" s="70">
        <v>132.4</v>
      </c>
      <c r="L72" s="70">
        <v>0</v>
      </c>
      <c r="M72" s="70">
        <v>0</v>
      </c>
      <c r="N72" s="70">
        <v>0</v>
      </c>
      <c r="O72" s="70">
        <v>5.0999999999999996</v>
      </c>
      <c r="P72" s="70">
        <v>2.63</v>
      </c>
      <c r="Q72" s="70">
        <v>4.9000000000000004</v>
      </c>
      <c r="R72" s="70">
        <v>0.48</v>
      </c>
      <c r="S72" s="70">
        <v>64.3</v>
      </c>
      <c r="T72" s="70">
        <v>21.75</v>
      </c>
      <c r="U72" s="70">
        <v>260.3</v>
      </c>
      <c r="V72" s="70">
        <v>170.5</v>
      </c>
      <c r="W72" s="70">
        <v>12.02</v>
      </c>
      <c r="X72" s="70">
        <v>8.3000000000000007</v>
      </c>
      <c r="Y72" s="70">
        <v>0</v>
      </c>
      <c r="Z72" s="70">
        <v>0</v>
      </c>
      <c r="AA72" s="70">
        <v>13.45</v>
      </c>
      <c r="AB72" s="70">
        <v>10</v>
      </c>
      <c r="AC72" s="70">
        <v>17.149999999999999</v>
      </c>
      <c r="AD72" s="70">
        <v>6.7</v>
      </c>
      <c r="AE72" s="70">
        <v>8.61</v>
      </c>
      <c r="AF72" s="70">
        <v>2.7</v>
      </c>
      <c r="AG72" s="70">
        <v>126.76</v>
      </c>
      <c r="AH72" s="70">
        <v>0</v>
      </c>
      <c r="AI72" s="70">
        <v>1.02</v>
      </c>
      <c r="AJ72" s="70">
        <v>73.92</v>
      </c>
      <c r="AK72" s="70">
        <v>103.64</v>
      </c>
      <c r="AL72" s="70">
        <v>0.12</v>
      </c>
      <c r="AM72" s="70">
        <v>83.67</v>
      </c>
      <c r="AN72" s="70">
        <v>60.15</v>
      </c>
      <c r="AO72" s="70">
        <v>0.59</v>
      </c>
      <c r="AP72" s="70">
        <v>7.58</v>
      </c>
      <c r="AQ72" s="28">
        <f t="shared" si="12"/>
        <v>1411.6200000000001</v>
      </c>
      <c r="AR72" s="71"/>
    </row>
    <row r="73" spans="1:44" ht="15.75" customHeight="1">
      <c r="A73" s="67">
        <v>7</v>
      </c>
      <c r="B73" s="72" t="s">
        <v>146</v>
      </c>
      <c r="C73" s="59" t="s">
        <v>47</v>
      </c>
      <c r="D73" s="18" t="s">
        <v>147</v>
      </c>
      <c r="E73" s="70">
        <v>16.04</v>
      </c>
      <c r="F73" s="70">
        <v>0</v>
      </c>
      <c r="G73" s="70">
        <v>0</v>
      </c>
      <c r="H73" s="70">
        <v>0</v>
      </c>
      <c r="I73" s="70">
        <v>12.05</v>
      </c>
      <c r="J73" s="70">
        <v>0</v>
      </c>
      <c r="K73" s="70">
        <v>0</v>
      </c>
      <c r="L73" s="70">
        <v>0</v>
      </c>
      <c r="M73" s="70">
        <v>16.48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3.45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28.65</v>
      </c>
      <c r="Z73" s="70">
        <v>86.72</v>
      </c>
      <c r="AA73" s="70">
        <v>0</v>
      </c>
      <c r="AB73" s="70">
        <v>97.58</v>
      </c>
      <c r="AC73" s="70">
        <v>0</v>
      </c>
      <c r="AD73" s="70">
        <v>0</v>
      </c>
      <c r="AE73" s="70">
        <v>0</v>
      </c>
      <c r="AF73" s="70">
        <v>151.77000000000001</v>
      </c>
      <c r="AG73" s="70">
        <v>0</v>
      </c>
      <c r="AH73" s="70">
        <v>325.43</v>
      </c>
      <c r="AI73" s="70">
        <v>0</v>
      </c>
      <c r="AJ73" s="70">
        <v>28.43</v>
      </c>
      <c r="AK73" s="70">
        <v>0</v>
      </c>
      <c r="AL73" s="70">
        <v>50.7</v>
      </c>
      <c r="AM73" s="70">
        <v>76.739999999999995</v>
      </c>
      <c r="AN73" s="70">
        <v>6.44</v>
      </c>
      <c r="AO73" s="70">
        <v>0</v>
      </c>
      <c r="AP73" s="70">
        <v>126.69</v>
      </c>
      <c r="AQ73" s="28">
        <f t="shared" si="12"/>
        <v>1027.17</v>
      </c>
      <c r="AR73" s="71"/>
    </row>
    <row r="74" spans="1:44" ht="15.75" customHeight="1">
      <c r="A74" s="67">
        <v>8</v>
      </c>
      <c r="B74" s="72" t="s">
        <v>148</v>
      </c>
      <c r="C74" s="59" t="s">
        <v>47</v>
      </c>
      <c r="D74" s="18" t="s">
        <v>147</v>
      </c>
      <c r="E74" s="70">
        <v>309.39999999999998</v>
      </c>
      <c r="F74" s="70">
        <v>153.56</v>
      </c>
      <c r="G74" s="70">
        <v>59.75</v>
      </c>
      <c r="H74" s="70">
        <v>93.14</v>
      </c>
      <c r="I74" s="70">
        <v>9.2100000000000009</v>
      </c>
      <c r="J74" s="70">
        <v>9.73</v>
      </c>
      <c r="K74" s="70">
        <v>15.17</v>
      </c>
      <c r="L74" s="70">
        <v>63.25</v>
      </c>
      <c r="M74" s="70">
        <v>268.75</v>
      </c>
      <c r="N74" s="70">
        <v>67.900000000000006</v>
      </c>
      <c r="O74" s="70">
        <v>22.54</v>
      </c>
      <c r="P74" s="70">
        <v>131.6</v>
      </c>
      <c r="Q74" s="70">
        <v>295.32</v>
      </c>
      <c r="R74" s="70">
        <v>36.159999999999997</v>
      </c>
      <c r="S74" s="70">
        <v>115.48</v>
      </c>
      <c r="T74" s="70">
        <v>0</v>
      </c>
      <c r="U74" s="70">
        <v>21.07</v>
      </c>
      <c r="V74" s="70">
        <v>99.49</v>
      </c>
      <c r="W74" s="70">
        <v>69.64</v>
      </c>
      <c r="X74" s="70">
        <v>67</v>
      </c>
      <c r="Y74" s="70">
        <v>99.76</v>
      </c>
      <c r="Z74" s="70">
        <v>10.5</v>
      </c>
      <c r="AA74" s="70">
        <v>155.38</v>
      </c>
      <c r="AB74" s="70">
        <v>106.49</v>
      </c>
      <c r="AC74" s="70">
        <v>24.44</v>
      </c>
      <c r="AD74" s="70">
        <v>78.45</v>
      </c>
      <c r="AE74" s="70">
        <v>28.19</v>
      </c>
      <c r="AF74" s="70">
        <v>89.16</v>
      </c>
      <c r="AG74" s="70">
        <v>339.08</v>
      </c>
      <c r="AH74" s="70">
        <v>130.47</v>
      </c>
      <c r="AI74" s="70">
        <v>246.43</v>
      </c>
      <c r="AJ74" s="70">
        <v>170.05</v>
      </c>
      <c r="AK74" s="70">
        <v>40.58</v>
      </c>
      <c r="AL74" s="70">
        <v>96.75</v>
      </c>
      <c r="AM74" s="70">
        <v>199.02</v>
      </c>
      <c r="AN74" s="70">
        <v>54.63</v>
      </c>
      <c r="AO74" s="70">
        <v>197.75</v>
      </c>
      <c r="AP74" s="70">
        <v>199.11</v>
      </c>
      <c r="AQ74" s="28">
        <f t="shared" si="12"/>
        <v>4174.3999999999996</v>
      </c>
      <c r="AR74" s="71"/>
    </row>
    <row r="75" spans="1:44" ht="15.75" customHeight="1">
      <c r="A75" s="67">
        <v>9</v>
      </c>
      <c r="B75" s="72" t="s">
        <v>149</v>
      </c>
      <c r="C75" s="59" t="s">
        <v>47</v>
      </c>
      <c r="D75" s="18" t="s">
        <v>147</v>
      </c>
      <c r="E75" s="70">
        <v>87.62</v>
      </c>
      <c r="F75" s="70">
        <v>85.43</v>
      </c>
      <c r="G75" s="70">
        <v>5.32</v>
      </c>
      <c r="H75" s="70">
        <v>19.89</v>
      </c>
      <c r="I75" s="70">
        <v>75.540000000000006</v>
      </c>
      <c r="J75" s="70">
        <v>87.53</v>
      </c>
      <c r="K75" s="70">
        <v>5.36</v>
      </c>
      <c r="L75" s="70">
        <v>13</v>
      </c>
      <c r="M75" s="70">
        <v>6.23</v>
      </c>
      <c r="N75" s="70">
        <v>229.83</v>
      </c>
      <c r="O75" s="70">
        <v>2.02</v>
      </c>
      <c r="P75" s="70">
        <v>5.0199999999999996</v>
      </c>
      <c r="Q75" s="70">
        <v>10.58</v>
      </c>
      <c r="R75" s="70">
        <v>15.43</v>
      </c>
      <c r="S75" s="70">
        <v>0</v>
      </c>
      <c r="T75" s="70">
        <v>0.65</v>
      </c>
      <c r="U75" s="70">
        <v>290.33999999999997</v>
      </c>
      <c r="V75" s="70">
        <v>11.07</v>
      </c>
      <c r="W75" s="70">
        <v>64.89</v>
      </c>
      <c r="X75" s="70">
        <v>9.58</v>
      </c>
      <c r="Y75" s="70">
        <v>0.8</v>
      </c>
      <c r="Z75" s="70">
        <v>1.9</v>
      </c>
      <c r="AA75" s="70">
        <v>30.96</v>
      </c>
      <c r="AB75" s="70">
        <v>83.52</v>
      </c>
      <c r="AC75" s="70">
        <v>15.14</v>
      </c>
      <c r="AD75" s="70">
        <v>27.88</v>
      </c>
      <c r="AE75" s="70">
        <v>45.4</v>
      </c>
      <c r="AF75" s="70">
        <v>16.989999999999998</v>
      </c>
      <c r="AG75" s="70">
        <v>64.239999999999995</v>
      </c>
      <c r="AH75" s="70">
        <v>201.69</v>
      </c>
      <c r="AI75" s="70">
        <v>162.61000000000001</v>
      </c>
      <c r="AJ75" s="70">
        <v>17.8</v>
      </c>
      <c r="AK75" s="70">
        <v>45.82</v>
      </c>
      <c r="AL75" s="70">
        <v>60.17</v>
      </c>
      <c r="AM75" s="70">
        <v>67.5</v>
      </c>
      <c r="AN75" s="70">
        <v>35.65</v>
      </c>
      <c r="AO75" s="70">
        <v>4.9400000000000004</v>
      </c>
      <c r="AP75" s="70">
        <v>115.44</v>
      </c>
      <c r="AQ75" s="28">
        <f t="shared" si="12"/>
        <v>2023.7800000000007</v>
      </c>
      <c r="AR75" s="71"/>
    </row>
    <row r="76" spans="1:44" ht="15.75" customHeight="1">
      <c r="A76" s="67">
        <v>10</v>
      </c>
      <c r="B76" s="72" t="s">
        <v>150</v>
      </c>
      <c r="C76" s="59" t="s">
        <v>47</v>
      </c>
      <c r="D76" s="18" t="s">
        <v>151</v>
      </c>
      <c r="E76" s="70">
        <v>441.36</v>
      </c>
      <c r="F76" s="70">
        <v>279.92</v>
      </c>
      <c r="G76" s="70">
        <v>74.72</v>
      </c>
      <c r="H76" s="70">
        <v>95.05</v>
      </c>
      <c r="I76" s="70">
        <v>130.94</v>
      </c>
      <c r="J76" s="73">
        <v>64.459999999999994</v>
      </c>
      <c r="K76" s="70">
        <v>191.62</v>
      </c>
      <c r="L76" s="70">
        <v>38.619999999999997</v>
      </c>
      <c r="M76" s="70">
        <v>63.48</v>
      </c>
      <c r="N76" s="70">
        <v>113.19</v>
      </c>
      <c r="O76" s="70">
        <v>131.46</v>
      </c>
      <c r="P76" s="70">
        <v>145</v>
      </c>
      <c r="Q76" s="70">
        <v>104.56</v>
      </c>
      <c r="R76" s="70">
        <v>62.85</v>
      </c>
      <c r="S76" s="70">
        <v>0</v>
      </c>
      <c r="T76" s="70">
        <v>114.14</v>
      </c>
      <c r="U76" s="70">
        <v>1311.57</v>
      </c>
      <c r="V76" s="70">
        <v>440.78</v>
      </c>
      <c r="W76" s="70">
        <v>228.04</v>
      </c>
      <c r="X76" s="70">
        <v>107.51</v>
      </c>
      <c r="Y76" s="70">
        <v>106.91</v>
      </c>
      <c r="Z76" s="70">
        <v>186.63</v>
      </c>
      <c r="AA76" s="70">
        <v>234.21</v>
      </c>
      <c r="AB76" s="70">
        <v>339.9</v>
      </c>
      <c r="AC76" s="70">
        <v>107.76</v>
      </c>
      <c r="AD76" s="70">
        <v>123.73</v>
      </c>
      <c r="AE76" s="70">
        <v>89.73</v>
      </c>
      <c r="AF76" s="70">
        <v>255.24</v>
      </c>
      <c r="AG76" s="70">
        <v>834.42</v>
      </c>
      <c r="AH76" s="70">
        <v>397.19</v>
      </c>
      <c r="AI76" s="70">
        <v>135.13</v>
      </c>
      <c r="AJ76" s="70">
        <v>278.75</v>
      </c>
      <c r="AK76" s="70">
        <v>420.02</v>
      </c>
      <c r="AL76" s="70">
        <v>454.87</v>
      </c>
      <c r="AM76" s="70">
        <v>980.04</v>
      </c>
      <c r="AN76" s="70">
        <v>312.74</v>
      </c>
      <c r="AO76" s="70">
        <v>136.5</v>
      </c>
      <c r="AP76" s="70">
        <v>538.26</v>
      </c>
      <c r="AQ76" s="28">
        <f t="shared" si="12"/>
        <v>10071.299999999997</v>
      </c>
      <c r="AR76" s="71"/>
    </row>
    <row r="77" spans="1:44" ht="15.75" customHeight="1">
      <c r="A77" s="67"/>
      <c r="B77" s="68" t="s">
        <v>152</v>
      </c>
      <c r="C77" s="59"/>
      <c r="D77" s="18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22"/>
      <c r="AR77" s="75"/>
    </row>
    <row r="78" spans="1:44" ht="15.75" customHeight="1">
      <c r="A78" s="67">
        <v>11</v>
      </c>
      <c r="B78" s="69" t="s">
        <v>153</v>
      </c>
      <c r="C78" s="59" t="s">
        <v>47</v>
      </c>
      <c r="D78" s="18" t="s">
        <v>137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70">
        <v>0</v>
      </c>
      <c r="AP78" s="70">
        <v>0</v>
      </c>
      <c r="AQ78" s="28">
        <f t="shared" ref="AQ78:AQ87" si="13">SUM(E78:AP78)</f>
        <v>0</v>
      </c>
      <c r="AR78" s="71"/>
    </row>
    <row r="79" spans="1:44" ht="15.75" customHeight="1">
      <c r="A79" s="67">
        <v>12</v>
      </c>
      <c r="B79" s="72" t="s">
        <v>154</v>
      </c>
      <c r="C79" s="59" t="s">
        <v>47</v>
      </c>
      <c r="D79" s="18" t="s">
        <v>137</v>
      </c>
      <c r="E79" s="70">
        <v>14.52</v>
      </c>
      <c r="F79" s="70">
        <v>6.09</v>
      </c>
      <c r="G79" s="70">
        <v>25.58</v>
      </c>
      <c r="H79" s="70">
        <v>10.039999999999999</v>
      </c>
      <c r="I79" s="70">
        <v>8.49</v>
      </c>
      <c r="J79" s="70">
        <v>2.99</v>
      </c>
      <c r="K79" s="70">
        <v>52.85</v>
      </c>
      <c r="L79" s="70">
        <v>0</v>
      </c>
      <c r="M79" s="70">
        <v>8.68</v>
      </c>
      <c r="N79" s="70">
        <v>30.72</v>
      </c>
      <c r="O79" s="70">
        <v>14.94</v>
      </c>
      <c r="P79" s="70">
        <v>62.01</v>
      </c>
      <c r="Q79" s="70">
        <v>50.95</v>
      </c>
      <c r="R79" s="70">
        <v>6.14</v>
      </c>
      <c r="S79" s="70">
        <v>11.8</v>
      </c>
      <c r="T79" s="70">
        <v>18.010000000000002</v>
      </c>
      <c r="U79" s="70">
        <v>130.35</v>
      </c>
      <c r="V79" s="70">
        <v>7.66</v>
      </c>
      <c r="W79" s="70">
        <v>47.82</v>
      </c>
      <c r="X79" s="70">
        <v>15.75</v>
      </c>
      <c r="Y79" s="70">
        <v>11.91</v>
      </c>
      <c r="Z79" s="70">
        <v>13.59</v>
      </c>
      <c r="AA79" s="70">
        <v>1.17</v>
      </c>
      <c r="AB79" s="70">
        <v>0</v>
      </c>
      <c r="AC79" s="70">
        <v>24.82</v>
      </c>
      <c r="AD79" s="70">
        <v>0</v>
      </c>
      <c r="AE79" s="70">
        <v>5.86</v>
      </c>
      <c r="AF79" s="70">
        <v>48.27</v>
      </c>
      <c r="AG79" s="70">
        <v>0</v>
      </c>
      <c r="AH79" s="70">
        <v>0</v>
      </c>
      <c r="AI79" s="70">
        <v>0</v>
      </c>
      <c r="AJ79" s="70">
        <v>7.46</v>
      </c>
      <c r="AK79" s="70">
        <v>0</v>
      </c>
      <c r="AL79" s="70">
        <v>8.61</v>
      </c>
      <c r="AM79" s="70">
        <v>75.069999999999993</v>
      </c>
      <c r="AN79" s="70">
        <v>6.38</v>
      </c>
      <c r="AO79" s="70">
        <v>5.2</v>
      </c>
      <c r="AP79" s="70">
        <v>0</v>
      </c>
      <c r="AQ79" s="28">
        <f t="shared" si="13"/>
        <v>733.73000000000013</v>
      </c>
      <c r="AR79" s="71"/>
    </row>
    <row r="80" spans="1:44" ht="15.75" customHeight="1">
      <c r="A80" s="67">
        <v>13</v>
      </c>
      <c r="B80" s="72" t="s">
        <v>155</v>
      </c>
      <c r="C80" s="59" t="s">
        <v>47</v>
      </c>
      <c r="D80" s="18" t="s">
        <v>140</v>
      </c>
      <c r="E80" s="70">
        <v>2.2599999999999998</v>
      </c>
      <c r="F80" s="70">
        <v>65.31</v>
      </c>
      <c r="G80" s="70">
        <v>0</v>
      </c>
      <c r="H80" s="70">
        <v>14.51</v>
      </c>
      <c r="I80" s="70">
        <v>36.26</v>
      </c>
      <c r="J80" s="70">
        <v>0</v>
      </c>
      <c r="K80" s="70">
        <v>49.13</v>
      </c>
      <c r="L80" s="70">
        <v>36.799999999999997</v>
      </c>
      <c r="M80" s="70">
        <v>0</v>
      </c>
      <c r="N80" s="70">
        <v>4.7300000000000004</v>
      </c>
      <c r="O80" s="70">
        <v>0</v>
      </c>
      <c r="P80" s="70">
        <v>0</v>
      </c>
      <c r="Q80" s="70">
        <v>16.579999999999998</v>
      </c>
      <c r="R80" s="70">
        <v>11.9</v>
      </c>
      <c r="S80" s="70">
        <v>0</v>
      </c>
      <c r="T80" s="70">
        <v>0</v>
      </c>
      <c r="U80" s="70">
        <v>21.08</v>
      </c>
      <c r="V80" s="70">
        <v>0.42</v>
      </c>
      <c r="W80" s="70">
        <v>120.07</v>
      </c>
      <c r="X80" s="70">
        <v>0</v>
      </c>
      <c r="Y80" s="70">
        <v>0</v>
      </c>
      <c r="Z80" s="70">
        <v>2.81</v>
      </c>
      <c r="AA80" s="70">
        <v>154.96</v>
      </c>
      <c r="AB80" s="70">
        <v>0</v>
      </c>
      <c r="AC80" s="70">
        <v>0</v>
      </c>
      <c r="AD80" s="70">
        <v>10.85</v>
      </c>
      <c r="AE80" s="70">
        <v>3.04</v>
      </c>
      <c r="AF80" s="70">
        <v>0.9</v>
      </c>
      <c r="AG80" s="70">
        <v>23.7</v>
      </c>
      <c r="AH80" s="70">
        <v>0</v>
      </c>
      <c r="AI80" s="70">
        <v>5.88</v>
      </c>
      <c r="AJ80" s="70">
        <v>5.93</v>
      </c>
      <c r="AK80" s="70">
        <v>137.81</v>
      </c>
      <c r="AL80" s="70">
        <v>1.6</v>
      </c>
      <c r="AM80" s="70">
        <v>51.54</v>
      </c>
      <c r="AN80" s="70">
        <v>16.600000000000001</v>
      </c>
      <c r="AO80" s="70">
        <v>0</v>
      </c>
      <c r="AP80" s="70">
        <v>13.87</v>
      </c>
      <c r="AQ80" s="28">
        <f t="shared" si="13"/>
        <v>808.54000000000008</v>
      </c>
      <c r="AR80" s="71"/>
    </row>
    <row r="81" spans="1:44" ht="15.75" customHeight="1">
      <c r="A81" s="67">
        <v>14</v>
      </c>
      <c r="B81" s="72" t="s">
        <v>156</v>
      </c>
      <c r="C81" s="59" t="s">
        <v>47</v>
      </c>
      <c r="D81" s="18" t="s">
        <v>142</v>
      </c>
      <c r="E81" s="70">
        <v>4.1500000000000004</v>
      </c>
      <c r="F81" s="70">
        <v>0.46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5.78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2.0699999999999998</v>
      </c>
      <c r="AB81" s="70">
        <v>0</v>
      </c>
      <c r="AC81" s="70">
        <v>0</v>
      </c>
      <c r="AD81" s="70">
        <v>0</v>
      </c>
      <c r="AE81" s="70">
        <v>0</v>
      </c>
      <c r="AF81" s="70">
        <v>0.68</v>
      </c>
      <c r="AG81" s="70">
        <v>0</v>
      </c>
      <c r="AH81" s="70">
        <v>0</v>
      </c>
      <c r="AI81" s="70">
        <v>6.41</v>
      </c>
      <c r="AJ81" s="70">
        <v>0.59</v>
      </c>
      <c r="AK81" s="70">
        <v>0</v>
      </c>
      <c r="AL81" s="70">
        <v>0</v>
      </c>
      <c r="AM81" s="70">
        <v>35.07</v>
      </c>
      <c r="AN81" s="70">
        <v>0</v>
      </c>
      <c r="AO81" s="70">
        <v>0</v>
      </c>
      <c r="AP81" s="70">
        <v>2.67</v>
      </c>
      <c r="AQ81" s="28">
        <f t="shared" si="13"/>
        <v>57.88</v>
      </c>
      <c r="AR81" s="71"/>
    </row>
    <row r="82" spans="1:44" ht="15.75" customHeight="1">
      <c r="A82" s="67">
        <v>15</v>
      </c>
      <c r="B82" s="72" t="s">
        <v>157</v>
      </c>
      <c r="C82" s="59" t="s">
        <v>47</v>
      </c>
      <c r="D82" s="18" t="s">
        <v>140</v>
      </c>
      <c r="E82" s="70">
        <v>4.8600000000000003</v>
      </c>
      <c r="F82" s="70">
        <v>0</v>
      </c>
      <c r="G82" s="70">
        <v>0</v>
      </c>
      <c r="H82" s="70">
        <v>0</v>
      </c>
      <c r="I82" s="70">
        <v>0.41</v>
      </c>
      <c r="J82" s="70">
        <v>0.68</v>
      </c>
      <c r="K82" s="70">
        <v>0.45</v>
      </c>
      <c r="L82" s="70">
        <v>0</v>
      </c>
      <c r="M82" s="70">
        <v>1.03</v>
      </c>
      <c r="N82" s="70">
        <v>2.58</v>
      </c>
      <c r="O82" s="70">
        <v>0</v>
      </c>
      <c r="P82" s="70">
        <v>0.3</v>
      </c>
      <c r="Q82" s="70">
        <v>0</v>
      </c>
      <c r="R82" s="70">
        <v>0</v>
      </c>
      <c r="S82" s="70">
        <v>0</v>
      </c>
      <c r="T82" s="70">
        <v>0</v>
      </c>
      <c r="U82" s="70">
        <v>4.97</v>
      </c>
      <c r="V82" s="70">
        <v>0</v>
      </c>
      <c r="W82" s="70">
        <v>4.45</v>
      </c>
      <c r="X82" s="70">
        <v>0</v>
      </c>
      <c r="Y82" s="70">
        <v>0</v>
      </c>
      <c r="Z82" s="70">
        <v>0</v>
      </c>
      <c r="AA82" s="70">
        <v>0.31</v>
      </c>
      <c r="AB82" s="70">
        <v>0</v>
      </c>
      <c r="AC82" s="70">
        <v>0</v>
      </c>
      <c r="AD82" s="70">
        <v>0</v>
      </c>
      <c r="AE82" s="70">
        <v>3.3</v>
      </c>
      <c r="AF82" s="70">
        <v>0</v>
      </c>
      <c r="AG82" s="70">
        <v>0</v>
      </c>
      <c r="AH82" s="70">
        <v>0</v>
      </c>
      <c r="AI82" s="70">
        <v>0.59</v>
      </c>
      <c r="AJ82" s="70">
        <v>1.55</v>
      </c>
      <c r="AK82" s="70">
        <v>0.65</v>
      </c>
      <c r="AL82" s="70">
        <v>0</v>
      </c>
      <c r="AM82" s="70">
        <v>1.46</v>
      </c>
      <c r="AN82" s="70">
        <v>1.9</v>
      </c>
      <c r="AO82" s="70">
        <v>0</v>
      </c>
      <c r="AP82" s="70">
        <v>3.44</v>
      </c>
      <c r="AQ82" s="28">
        <f t="shared" si="13"/>
        <v>32.93</v>
      </c>
      <c r="AR82" s="71"/>
    </row>
    <row r="83" spans="1:44" ht="15.75" customHeight="1">
      <c r="A83" s="67">
        <v>16</v>
      </c>
      <c r="B83" s="72" t="s">
        <v>158</v>
      </c>
      <c r="C83" s="59" t="s">
        <v>47</v>
      </c>
      <c r="D83" s="18" t="s">
        <v>145</v>
      </c>
      <c r="E83" s="70">
        <v>63.77</v>
      </c>
      <c r="F83" s="70">
        <v>0</v>
      </c>
      <c r="G83" s="70">
        <v>40.700000000000003</v>
      </c>
      <c r="H83" s="70">
        <v>51.38</v>
      </c>
      <c r="I83" s="70">
        <v>3.83</v>
      </c>
      <c r="J83" s="70">
        <v>0</v>
      </c>
      <c r="K83" s="70">
        <v>99.3</v>
      </c>
      <c r="L83" s="70">
        <v>0</v>
      </c>
      <c r="M83" s="70">
        <v>0</v>
      </c>
      <c r="N83" s="70">
        <v>0</v>
      </c>
      <c r="O83" s="70">
        <v>3.83</v>
      </c>
      <c r="P83" s="70">
        <v>1.97</v>
      </c>
      <c r="Q83" s="70">
        <v>3.68</v>
      </c>
      <c r="R83" s="70">
        <v>0.36</v>
      </c>
      <c r="S83" s="70">
        <v>48.23</v>
      </c>
      <c r="T83" s="70">
        <v>16.309999999999999</v>
      </c>
      <c r="U83" s="70">
        <v>195.23</v>
      </c>
      <c r="V83" s="70">
        <v>127.88</v>
      </c>
      <c r="W83" s="70">
        <v>9.02</v>
      </c>
      <c r="X83" s="70">
        <v>6.23</v>
      </c>
      <c r="Y83" s="70">
        <v>0</v>
      </c>
      <c r="Z83" s="70">
        <v>0</v>
      </c>
      <c r="AA83" s="70">
        <v>10.09</v>
      </c>
      <c r="AB83" s="70">
        <v>7.5</v>
      </c>
      <c r="AC83" s="70">
        <v>12.86</v>
      </c>
      <c r="AD83" s="70">
        <v>5.03</v>
      </c>
      <c r="AE83" s="70">
        <v>6.46</v>
      </c>
      <c r="AF83" s="70">
        <v>2.0299999999999998</v>
      </c>
      <c r="AG83" s="70">
        <v>95.07</v>
      </c>
      <c r="AH83" s="70">
        <v>0</v>
      </c>
      <c r="AI83" s="70">
        <v>0.77</v>
      </c>
      <c r="AJ83" s="70">
        <v>55.44</v>
      </c>
      <c r="AK83" s="70">
        <v>77.73</v>
      </c>
      <c r="AL83" s="70">
        <v>0.09</v>
      </c>
      <c r="AM83" s="70">
        <v>62.75</v>
      </c>
      <c r="AN83" s="70">
        <v>45.11</v>
      </c>
      <c r="AO83" s="70">
        <v>0.44</v>
      </c>
      <c r="AP83" s="70">
        <v>5.69</v>
      </c>
      <c r="AQ83" s="28">
        <f t="shared" si="13"/>
        <v>1058.7800000000002</v>
      </c>
      <c r="AR83" s="71"/>
    </row>
    <row r="84" spans="1:44" ht="15.75" customHeight="1">
      <c r="A84" s="67">
        <v>17</v>
      </c>
      <c r="B84" s="72" t="s">
        <v>159</v>
      </c>
      <c r="C84" s="59" t="s">
        <v>47</v>
      </c>
      <c r="D84" s="18" t="s">
        <v>147</v>
      </c>
      <c r="E84" s="70">
        <v>2.85</v>
      </c>
      <c r="F84" s="70">
        <v>0</v>
      </c>
      <c r="G84" s="70">
        <v>0</v>
      </c>
      <c r="H84" s="70">
        <v>0</v>
      </c>
      <c r="I84" s="70">
        <v>3.01</v>
      </c>
      <c r="J84" s="70">
        <v>0</v>
      </c>
      <c r="K84" s="70">
        <v>0</v>
      </c>
      <c r="L84" s="70">
        <v>0</v>
      </c>
      <c r="M84" s="70">
        <v>0.81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0.23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2.21</v>
      </c>
      <c r="Z84" s="70">
        <v>3.7</v>
      </c>
      <c r="AA84" s="70">
        <v>0</v>
      </c>
      <c r="AB84" s="70">
        <v>13.46</v>
      </c>
      <c r="AC84" s="70">
        <v>0</v>
      </c>
      <c r="AD84" s="70">
        <v>0</v>
      </c>
      <c r="AE84" s="70">
        <v>0</v>
      </c>
      <c r="AF84" s="70">
        <v>15.98</v>
      </c>
      <c r="AG84" s="70">
        <v>0</v>
      </c>
      <c r="AH84" s="70">
        <v>49.72</v>
      </c>
      <c r="AI84" s="70">
        <v>0</v>
      </c>
      <c r="AJ84" s="70">
        <v>2.68</v>
      </c>
      <c r="AK84" s="70">
        <v>0</v>
      </c>
      <c r="AL84" s="70">
        <v>8.9499999999999993</v>
      </c>
      <c r="AM84" s="70">
        <v>6.02</v>
      </c>
      <c r="AN84" s="70">
        <v>1.1399999999999999</v>
      </c>
      <c r="AO84" s="70">
        <v>0</v>
      </c>
      <c r="AP84" s="70">
        <v>10.88</v>
      </c>
      <c r="AQ84" s="28">
        <f t="shared" si="13"/>
        <v>121.64</v>
      </c>
      <c r="AR84" s="71"/>
    </row>
    <row r="85" spans="1:44" ht="15.75" customHeight="1">
      <c r="A85" s="67">
        <v>18</v>
      </c>
      <c r="B85" s="72" t="s">
        <v>160</v>
      </c>
      <c r="C85" s="59" t="s">
        <v>47</v>
      </c>
      <c r="D85" s="18" t="s">
        <v>147</v>
      </c>
      <c r="E85" s="70">
        <v>54.94</v>
      </c>
      <c r="F85" s="70">
        <v>17.850000000000001</v>
      </c>
      <c r="G85" s="70">
        <v>4.3899999999999997</v>
      </c>
      <c r="H85" s="70">
        <v>2.25</v>
      </c>
      <c r="I85" s="70">
        <v>2.2999999999999998</v>
      </c>
      <c r="J85" s="70">
        <v>0.26</v>
      </c>
      <c r="K85" s="70">
        <v>0.45</v>
      </c>
      <c r="L85" s="70">
        <v>7.95</v>
      </c>
      <c r="M85" s="70">
        <v>13.26</v>
      </c>
      <c r="N85" s="70">
        <v>10.15</v>
      </c>
      <c r="O85" s="70">
        <v>5.64</v>
      </c>
      <c r="P85" s="70">
        <v>13.78</v>
      </c>
      <c r="Q85" s="70">
        <v>38.85</v>
      </c>
      <c r="R85" s="70">
        <v>1.45</v>
      </c>
      <c r="S85" s="70">
        <v>7.55</v>
      </c>
      <c r="T85" s="70">
        <v>0</v>
      </c>
      <c r="U85" s="70">
        <v>3.96</v>
      </c>
      <c r="V85" s="70">
        <v>8.0500000000000007</v>
      </c>
      <c r="W85" s="70">
        <v>5.96</v>
      </c>
      <c r="X85" s="70">
        <v>10.64</v>
      </c>
      <c r="Y85" s="70">
        <v>7.68</v>
      </c>
      <c r="Z85" s="70">
        <v>0.45</v>
      </c>
      <c r="AA85" s="70">
        <v>10.1</v>
      </c>
      <c r="AB85" s="70">
        <v>14.68</v>
      </c>
      <c r="AC85" s="70">
        <v>1.49</v>
      </c>
      <c r="AD85" s="70">
        <v>10.28</v>
      </c>
      <c r="AE85" s="70">
        <v>1.75</v>
      </c>
      <c r="AF85" s="70">
        <v>9.39</v>
      </c>
      <c r="AG85" s="70">
        <v>19.61</v>
      </c>
      <c r="AH85" s="70">
        <v>19.93</v>
      </c>
      <c r="AI85" s="70">
        <v>22.23</v>
      </c>
      <c r="AJ85" s="70">
        <v>16.05</v>
      </c>
      <c r="AK85" s="70">
        <v>7.17</v>
      </c>
      <c r="AL85" s="70">
        <v>17.09</v>
      </c>
      <c r="AM85" s="70">
        <v>15.62</v>
      </c>
      <c r="AN85" s="70">
        <v>9.65</v>
      </c>
      <c r="AO85" s="70">
        <v>34.92</v>
      </c>
      <c r="AP85" s="70">
        <v>17.09</v>
      </c>
      <c r="AQ85" s="28">
        <f t="shared" si="13"/>
        <v>444.86</v>
      </c>
      <c r="AR85" s="71"/>
    </row>
    <row r="86" spans="1:44" ht="15.75" customHeight="1">
      <c r="A86" s="67">
        <v>19</v>
      </c>
      <c r="B86" s="72" t="s">
        <v>161</v>
      </c>
      <c r="C86" s="59" t="s">
        <v>47</v>
      </c>
      <c r="D86" s="18" t="s">
        <v>147</v>
      </c>
      <c r="E86" s="70">
        <v>15.56</v>
      </c>
      <c r="F86" s="70">
        <v>9.93</v>
      </c>
      <c r="G86" s="70">
        <v>0.39</v>
      </c>
      <c r="H86" s="70">
        <v>0.48</v>
      </c>
      <c r="I86" s="70">
        <v>18.89</v>
      </c>
      <c r="J86" s="70">
        <v>2.34</v>
      </c>
      <c r="K86" s="70">
        <v>0.16</v>
      </c>
      <c r="L86" s="70">
        <v>1.63</v>
      </c>
      <c r="M86" s="70">
        <v>0.31</v>
      </c>
      <c r="N86" s="70">
        <v>34.35</v>
      </c>
      <c r="O86" s="70">
        <v>0.51</v>
      </c>
      <c r="P86" s="70">
        <v>0.53</v>
      </c>
      <c r="Q86" s="70">
        <v>1.39</v>
      </c>
      <c r="R86" s="70">
        <v>0.62</v>
      </c>
      <c r="S86" s="70">
        <v>0</v>
      </c>
      <c r="T86" s="70">
        <v>0.03</v>
      </c>
      <c r="U86" s="70">
        <v>54.57</v>
      </c>
      <c r="V86" s="70">
        <v>0.9</v>
      </c>
      <c r="W86" s="70">
        <v>5.55</v>
      </c>
      <c r="X86" s="70">
        <v>1.52</v>
      </c>
      <c r="Y86" s="70">
        <v>0.06</v>
      </c>
      <c r="Z86" s="70">
        <v>0.08</v>
      </c>
      <c r="AA86" s="70">
        <v>2.0099999999999998</v>
      </c>
      <c r="AB86" s="70">
        <v>11.52</v>
      </c>
      <c r="AC86" s="70">
        <v>0.92</v>
      </c>
      <c r="AD86" s="70">
        <v>3.65</v>
      </c>
      <c r="AE86" s="70">
        <v>2.82</v>
      </c>
      <c r="AF86" s="70">
        <v>1.79</v>
      </c>
      <c r="AG86" s="70">
        <v>3.71</v>
      </c>
      <c r="AH86" s="70">
        <v>30.81</v>
      </c>
      <c r="AI86" s="70">
        <v>14.67</v>
      </c>
      <c r="AJ86" s="70">
        <v>1.68</v>
      </c>
      <c r="AK86" s="70">
        <v>8.09</v>
      </c>
      <c r="AL86" s="70">
        <v>10.63</v>
      </c>
      <c r="AM86" s="70">
        <v>5.3</v>
      </c>
      <c r="AN86" s="70">
        <v>6.3</v>
      </c>
      <c r="AO86" s="70">
        <v>0.87</v>
      </c>
      <c r="AP86" s="70">
        <v>9.91</v>
      </c>
      <c r="AQ86" s="28">
        <f t="shared" si="13"/>
        <v>264.48000000000008</v>
      </c>
      <c r="AR86" s="71"/>
    </row>
    <row r="87" spans="1:44" ht="15.75" customHeight="1">
      <c r="A87" s="67">
        <v>20</v>
      </c>
      <c r="B87" s="72" t="s">
        <v>162</v>
      </c>
      <c r="C87" s="59" t="s">
        <v>47</v>
      </c>
      <c r="D87" s="18" t="s">
        <v>151</v>
      </c>
      <c r="E87" s="70">
        <v>44.14</v>
      </c>
      <c r="F87" s="70">
        <v>27.99</v>
      </c>
      <c r="G87" s="70">
        <v>7.47</v>
      </c>
      <c r="H87" s="70">
        <v>9.51</v>
      </c>
      <c r="I87" s="70">
        <v>13.09</v>
      </c>
      <c r="J87" s="70">
        <v>6.45</v>
      </c>
      <c r="K87" s="70">
        <v>19.16</v>
      </c>
      <c r="L87" s="70">
        <v>3.86</v>
      </c>
      <c r="M87" s="70">
        <v>6.35</v>
      </c>
      <c r="N87" s="70">
        <v>11.32</v>
      </c>
      <c r="O87" s="70">
        <v>13.15</v>
      </c>
      <c r="P87" s="70">
        <v>14.5</v>
      </c>
      <c r="Q87" s="70">
        <v>10.46</v>
      </c>
      <c r="R87" s="70">
        <v>6.29</v>
      </c>
      <c r="S87" s="70">
        <v>0</v>
      </c>
      <c r="T87" s="70">
        <v>11.41</v>
      </c>
      <c r="U87" s="70">
        <v>131.16</v>
      </c>
      <c r="V87" s="70">
        <v>44.08</v>
      </c>
      <c r="W87" s="70">
        <v>22.8</v>
      </c>
      <c r="X87" s="70">
        <v>10.75</v>
      </c>
      <c r="Y87" s="70">
        <v>10.69</v>
      </c>
      <c r="Z87" s="70">
        <v>18.66</v>
      </c>
      <c r="AA87" s="70">
        <v>23.42</v>
      </c>
      <c r="AB87" s="70">
        <v>33.99</v>
      </c>
      <c r="AC87" s="70">
        <v>10.78</v>
      </c>
      <c r="AD87" s="70">
        <v>12.37</v>
      </c>
      <c r="AE87" s="70">
        <v>8.9700000000000006</v>
      </c>
      <c r="AF87" s="70">
        <v>25.52</v>
      </c>
      <c r="AG87" s="70">
        <v>83.44</v>
      </c>
      <c r="AH87" s="70">
        <v>39.72</v>
      </c>
      <c r="AI87" s="70">
        <v>13.51</v>
      </c>
      <c r="AJ87" s="70">
        <v>27.88</v>
      </c>
      <c r="AK87" s="70">
        <v>42</v>
      </c>
      <c r="AL87" s="70">
        <v>45.49</v>
      </c>
      <c r="AM87" s="70">
        <v>98</v>
      </c>
      <c r="AN87" s="70">
        <v>31.27</v>
      </c>
      <c r="AO87" s="70">
        <v>13.65</v>
      </c>
      <c r="AP87" s="70">
        <v>53.83</v>
      </c>
      <c r="AQ87" s="28">
        <f t="shared" si="13"/>
        <v>1007.13</v>
      </c>
      <c r="AR87" s="71"/>
    </row>
    <row r="88" spans="1:44" ht="15.75" customHeight="1">
      <c r="A88" s="67"/>
      <c r="B88" s="68" t="s">
        <v>163</v>
      </c>
      <c r="C88" s="49"/>
      <c r="D88" s="50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22"/>
      <c r="AR88" s="75"/>
    </row>
    <row r="89" spans="1:44" ht="15.75" customHeight="1">
      <c r="A89" s="67">
        <v>21</v>
      </c>
      <c r="B89" s="69" t="s">
        <v>164</v>
      </c>
      <c r="C89" s="59" t="s">
        <v>47</v>
      </c>
      <c r="D89" s="18" t="s">
        <v>113</v>
      </c>
      <c r="E89" s="70">
        <f t="shared" ref="E89:AP89" si="14">E67+E68+E69</f>
        <v>315.20999999999998</v>
      </c>
      <c r="F89" s="70">
        <f t="shared" si="14"/>
        <v>271.48</v>
      </c>
      <c r="G89" s="70">
        <f t="shared" si="14"/>
        <v>51.15</v>
      </c>
      <c r="H89" s="70">
        <f t="shared" si="14"/>
        <v>137.44999999999999</v>
      </c>
      <c r="I89" s="70">
        <f t="shared" si="14"/>
        <v>157.13999999999999</v>
      </c>
      <c r="J89" s="70">
        <f t="shared" si="14"/>
        <v>55.29</v>
      </c>
      <c r="K89" s="70">
        <f t="shared" si="14"/>
        <v>171.2</v>
      </c>
      <c r="L89" s="70">
        <f t="shared" si="14"/>
        <v>67.7</v>
      </c>
      <c r="M89" s="70">
        <f t="shared" si="14"/>
        <v>129.6</v>
      </c>
      <c r="N89" s="70">
        <f t="shared" si="14"/>
        <v>225.71</v>
      </c>
      <c r="O89" s="70">
        <f t="shared" si="14"/>
        <v>93.39</v>
      </c>
      <c r="P89" s="70">
        <f t="shared" si="14"/>
        <v>238.5</v>
      </c>
      <c r="Q89" s="70">
        <f t="shared" si="14"/>
        <v>124.01</v>
      </c>
      <c r="R89" s="70">
        <f t="shared" si="14"/>
        <v>73.63</v>
      </c>
      <c r="S89" s="70">
        <f t="shared" si="14"/>
        <v>90.45</v>
      </c>
      <c r="T89" s="70">
        <f t="shared" si="14"/>
        <v>36.01</v>
      </c>
      <c r="U89" s="70">
        <f t="shared" si="14"/>
        <v>288.81</v>
      </c>
      <c r="V89" s="70">
        <f t="shared" si="14"/>
        <v>219.46</v>
      </c>
      <c r="W89" s="70">
        <f t="shared" si="14"/>
        <v>255.73000000000002</v>
      </c>
      <c r="X89" s="70">
        <f t="shared" si="14"/>
        <v>104.99</v>
      </c>
      <c r="Y89" s="70">
        <f t="shared" si="14"/>
        <v>108.3</v>
      </c>
      <c r="Z89" s="70">
        <f t="shared" si="14"/>
        <v>131.54</v>
      </c>
      <c r="AA89" s="70">
        <f t="shared" si="14"/>
        <v>240.10000000000002</v>
      </c>
      <c r="AB89" s="70">
        <f t="shared" si="14"/>
        <v>80.27</v>
      </c>
      <c r="AC89" s="70">
        <f t="shared" si="14"/>
        <v>116.1</v>
      </c>
      <c r="AD89" s="70">
        <f t="shared" si="14"/>
        <v>29.55</v>
      </c>
      <c r="AE89" s="70">
        <f t="shared" si="14"/>
        <v>75.08</v>
      </c>
      <c r="AF89" s="70">
        <f t="shared" si="14"/>
        <v>97.73</v>
      </c>
      <c r="AG89" s="70">
        <f t="shared" si="14"/>
        <v>267.25</v>
      </c>
      <c r="AH89" s="70">
        <f t="shared" si="14"/>
        <v>55.26</v>
      </c>
      <c r="AI89" s="70">
        <f t="shared" si="14"/>
        <v>133.19999999999999</v>
      </c>
      <c r="AJ89" s="70">
        <f t="shared" si="14"/>
        <v>194.28</v>
      </c>
      <c r="AK89" s="70">
        <f t="shared" si="14"/>
        <v>295.59000000000003</v>
      </c>
      <c r="AL89" s="70">
        <f t="shared" si="14"/>
        <v>248.17</v>
      </c>
      <c r="AM89" s="70">
        <f t="shared" si="14"/>
        <v>218.85</v>
      </c>
      <c r="AN89" s="70">
        <f t="shared" si="14"/>
        <v>181.56</v>
      </c>
      <c r="AO89" s="70">
        <f t="shared" si="14"/>
        <v>148.44999999999999</v>
      </c>
      <c r="AP89" s="70">
        <f t="shared" si="14"/>
        <v>190.41</v>
      </c>
      <c r="AQ89" s="28">
        <f t="shared" ref="AQ89:AQ91" si="15">SUM(E89:AP89)</f>
        <v>5918.6</v>
      </c>
      <c r="AR89" s="71"/>
    </row>
    <row r="90" spans="1:44" ht="15.75" customHeight="1">
      <c r="A90" s="67">
        <v>22</v>
      </c>
      <c r="B90" s="69" t="s">
        <v>165</v>
      </c>
      <c r="C90" s="59" t="s">
        <v>47</v>
      </c>
      <c r="D90" s="18" t="s">
        <v>113</v>
      </c>
      <c r="E90" s="70">
        <f t="shared" ref="E90:AP90" si="16">E70+E71+E72</f>
        <v>97.03</v>
      </c>
      <c r="F90" s="70">
        <f t="shared" si="16"/>
        <v>0.61</v>
      </c>
      <c r="G90" s="70">
        <f t="shared" si="16"/>
        <v>54.26</v>
      </c>
      <c r="H90" s="70">
        <f t="shared" si="16"/>
        <v>68.5</v>
      </c>
      <c r="I90" s="70">
        <f t="shared" si="16"/>
        <v>5.6499999999999995</v>
      </c>
      <c r="J90" s="70">
        <f t="shared" si="16"/>
        <v>0.9</v>
      </c>
      <c r="K90" s="70">
        <f t="shared" si="16"/>
        <v>133</v>
      </c>
      <c r="L90" s="70">
        <f t="shared" si="16"/>
        <v>0</v>
      </c>
      <c r="M90" s="70">
        <f t="shared" si="16"/>
        <v>1.37</v>
      </c>
      <c r="N90" s="70">
        <f t="shared" si="16"/>
        <v>3.44</v>
      </c>
      <c r="O90" s="70">
        <f t="shared" si="16"/>
        <v>5.0999999999999996</v>
      </c>
      <c r="P90" s="70">
        <f t="shared" si="16"/>
        <v>3.03</v>
      </c>
      <c r="Q90" s="70">
        <f t="shared" si="16"/>
        <v>12.61</v>
      </c>
      <c r="R90" s="70">
        <f t="shared" si="16"/>
        <v>0.48</v>
      </c>
      <c r="S90" s="70">
        <f t="shared" si="16"/>
        <v>64.3</v>
      </c>
      <c r="T90" s="70">
        <f t="shared" si="16"/>
        <v>21.75</v>
      </c>
      <c r="U90" s="70">
        <f t="shared" si="16"/>
        <v>266.92</v>
      </c>
      <c r="V90" s="70">
        <f t="shared" si="16"/>
        <v>170.5</v>
      </c>
      <c r="W90" s="70">
        <f t="shared" si="16"/>
        <v>17.95</v>
      </c>
      <c r="X90" s="70">
        <f t="shared" si="16"/>
        <v>8.3000000000000007</v>
      </c>
      <c r="Y90" s="70">
        <f t="shared" si="16"/>
        <v>0</v>
      </c>
      <c r="Z90" s="70">
        <f t="shared" si="16"/>
        <v>0</v>
      </c>
      <c r="AA90" s="70">
        <f t="shared" si="16"/>
        <v>16.619999999999997</v>
      </c>
      <c r="AB90" s="70">
        <f t="shared" si="16"/>
        <v>10</v>
      </c>
      <c r="AC90" s="70">
        <f t="shared" si="16"/>
        <v>17.149999999999999</v>
      </c>
      <c r="AD90" s="70">
        <f t="shared" si="16"/>
        <v>6.7</v>
      </c>
      <c r="AE90" s="70">
        <f t="shared" si="16"/>
        <v>13.01</v>
      </c>
      <c r="AF90" s="70">
        <f t="shared" si="16"/>
        <v>3.6</v>
      </c>
      <c r="AG90" s="70">
        <f t="shared" si="16"/>
        <v>126.76</v>
      </c>
      <c r="AH90" s="70">
        <f t="shared" si="16"/>
        <v>0</v>
      </c>
      <c r="AI90" s="70">
        <f t="shared" si="16"/>
        <v>10.349999999999998</v>
      </c>
      <c r="AJ90" s="70">
        <f t="shared" si="16"/>
        <v>76.77</v>
      </c>
      <c r="AK90" s="70">
        <f t="shared" si="16"/>
        <v>104.5</v>
      </c>
      <c r="AL90" s="70">
        <f t="shared" si="16"/>
        <v>0.12</v>
      </c>
      <c r="AM90" s="70">
        <f t="shared" si="16"/>
        <v>132.37</v>
      </c>
      <c r="AN90" s="70">
        <f t="shared" si="16"/>
        <v>62.68</v>
      </c>
      <c r="AO90" s="70">
        <f t="shared" si="16"/>
        <v>0.59</v>
      </c>
      <c r="AP90" s="70">
        <f t="shared" si="16"/>
        <v>15.73</v>
      </c>
      <c r="AQ90" s="28">
        <f t="shared" si="15"/>
        <v>1532.65</v>
      </c>
      <c r="AR90" s="71"/>
    </row>
    <row r="91" spans="1:44" ht="15.75" customHeight="1">
      <c r="A91" s="67">
        <v>23</v>
      </c>
      <c r="B91" s="69" t="s">
        <v>166</v>
      </c>
      <c r="C91" s="59" t="s">
        <v>47</v>
      </c>
      <c r="D91" s="18" t="s">
        <v>113</v>
      </c>
      <c r="E91" s="70">
        <f t="shared" ref="E91:AP91" si="17">SUM(E73:E76)</f>
        <v>854.42000000000007</v>
      </c>
      <c r="F91" s="70">
        <f t="shared" si="17"/>
        <v>518.91000000000008</v>
      </c>
      <c r="G91" s="70">
        <f t="shared" si="17"/>
        <v>139.79</v>
      </c>
      <c r="H91" s="70">
        <f t="shared" si="17"/>
        <v>208.07999999999998</v>
      </c>
      <c r="I91" s="70">
        <f t="shared" si="17"/>
        <v>227.74</v>
      </c>
      <c r="J91" s="70">
        <f t="shared" si="17"/>
        <v>161.72</v>
      </c>
      <c r="K91" s="70">
        <f t="shared" si="17"/>
        <v>212.15</v>
      </c>
      <c r="L91" s="70">
        <f t="shared" si="17"/>
        <v>114.87</v>
      </c>
      <c r="M91" s="70">
        <f t="shared" si="17"/>
        <v>354.94000000000005</v>
      </c>
      <c r="N91" s="70">
        <f t="shared" si="17"/>
        <v>410.92</v>
      </c>
      <c r="O91" s="70">
        <f t="shared" si="17"/>
        <v>156.02000000000001</v>
      </c>
      <c r="P91" s="70">
        <f t="shared" si="17"/>
        <v>281.62</v>
      </c>
      <c r="Q91" s="70">
        <f t="shared" si="17"/>
        <v>410.46</v>
      </c>
      <c r="R91" s="70">
        <f t="shared" si="17"/>
        <v>114.44</v>
      </c>
      <c r="S91" s="70">
        <f t="shared" si="17"/>
        <v>118.93</v>
      </c>
      <c r="T91" s="70">
        <f t="shared" si="17"/>
        <v>114.79</v>
      </c>
      <c r="U91" s="70">
        <f t="shared" si="17"/>
        <v>1622.98</v>
      </c>
      <c r="V91" s="70">
        <f t="shared" si="17"/>
        <v>551.33999999999992</v>
      </c>
      <c r="W91" s="70">
        <f t="shared" si="17"/>
        <v>362.57</v>
      </c>
      <c r="X91" s="70">
        <f t="shared" si="17"/>
        <v>184.09</v>
      </c>
      <c r="Y91" s="70">
        <f t="shared" si="17"/>
        <v>236.12</v>
      </c>
      <c r="Z91" s="70">
        <f t="shared" si="17"/>
        <v>285.75</v>
      </c>
      <c r="AA91" s="70">
        <f t="shared" si="17"/>
        <v>420.55</v>
      </c>
      <c r="AB91" s="70">
        <f t="shared" si="17"/>
        <v>627.49</v>
      </c>
      <c r="AC91" s="70">
        <f t="shared" si="17"/>
        <v>147.34</v>
      </c>
      <c r="AD91" s="70">
        <f t="shared" si="17"/>
        <v>230.06</v>
      </c>
      <c r="AE91" s="70">
        <f t="shared" si="17"/>
        <v>163.32</v>
      </c>
      <c r="AF91" s="70">
        <f t="shared" si="17"/>
        <v>513.16000000000008</v>
      </c>
      <c r="AG91" s="70">
        <f t="shared" si="17"/>
        <v>1237.74</v>
      </c>
      <c r="AH91" s="70">
        <f t="shared" si="17"/>
        <v>1054.78</v>
      </c>
      <c r="AI91" s="70">
        <f t="shared" si="17"/>
        <v>544.17000000000007</v>
      </c>
      <c r="AJ91" s="70">
        <f t="shared" si="17"/>
        <v>495.03000000000003</v>
      </c>
      <c r="AK91" s="70">
        <f t="shared" si="17"/>
        <v>506.41999999999996</v>
      </c>
      <c r="AL91" s="70">
        <f t="shared" si="17"/>
        <v>662.49</v>
      </c>
      <c r="AM91" s="70">
        <f t="shared" si="17"/>
        <v>1323.3</v>
      </c>
      <c r="AN91" s="70">
        <f t="shared" si="17"/>
        <v>409.46000000000004</v>
      </c>
      <c r="AO91" s="70">
        <f t="shared" si="17"/>
        <v>339.19</v>
      </c>
      <c r="AP91" s="70">
        <f t="shared" si="17"/>
        <v>979.5</v>
      </c>
      <c r="AQ91" s="28">
        <f t="shared" si="15"/>
        <v>17296.650000000001</v>
      </c>
      <c r="AR91" s="71"/>
    </row>
    <row r="92" spans="1:44" ht="15.75" customHeight="1">
      <c r="A92" s="67"/>
      <c r="B92" s="68" t="s">
        <v>167</v>
      </c>
      <c r="C92" s="49"/>
      <c r="D92" s="5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22"/>
      <c r="AR92" s="71"/>
    </row>
    <row r="93" spans="1:44" ht="15.75" customHeight="1">
      <c r="A93" s="67">
        <v>24</v>
      </c>
      <c r="B93" s="69" t="s">
        <v>168</v>
      </c>
      <c r="C93" s="59" t="s">
        <v>47</v>
      </c>
      <c r="D93" s="18" t="s">
        <v>169</v>
      </c>
      <c r="E93" s="70">
        <v>600.29999999999995</v>
      </c>
      <c r="F93" s="70">
        <v>318.32</v>
      </c>
      <c r="G93" s="70">
        <v>159.005</v>
      </c>
      <c r="H93" s="70">
        <v>259.04000000000002</v>
      </c>
      <c r="I93" s="70">
        <v>218.11</v>
      </c>
      <c r="J93" s="70">
        <v>150.86500000000001</v>
      </c>
      <c r="K93" s="70">
        <v>304.17</v>
      </c>
      <c r="L93" s="70">
        <v>85.625</v>
      </c>
      <c r="M93" s="70">
        <v>88.55</v>
      </c>
      <c r="N93" s="70">
        <v>299.88499999999999</v>
      </c>
      <c r="O93" s="70">
        <v>122.41</v>
      </c>
      <c r="P93" s="70">
        <v>156.505</v>
      </c>
      <c r="Q93" s="70">
        <v>287.315</v>
      </c>
      <c r="R93" s="70">
        <v>143.26</v>
      </c>
      <c r="S93" s="70">
        <v>282.89999999999998</v>
      </c>
      <c r="T93" s="70">
        <v>140.965</v>
      </c>
      <c r="U93" s="70">
        <v>1470.4349999999999</v>
      </c>
      <c r="V93" s="70">
        <v>627.49</v>
      </c>
      <c r="W93" s="70">
        <v>316.57</v>
      </c>
      <c r="X93" s="70">
        <v>104.88500000000001</v>
      </c>
      <c r="Y93" s="70">
        <v>266.45999999999998</v>
      </c>
      <c r="Z93" s="70">
        <v>228.25</v>
      </c>
      <c r="AA93" s="70">
        <v>345.67</v>
      </c>
      <c r="AB93" s="70">
        <v>328.16800000000001</v>
      </c>
      <c r="AC93" s="70">
        <v>94.75</v>
      </c>
      <c r="AD93" s="70">
        <v>161.04499999999999</v>
      </c>
      <c r="AE93" s="70">
        <v>198.85</v>
      </c>
      <c r="AF93" s="70">
        <v>258.76</v>
      </c>
      <c r="AG93" s="70">
        <v>1137.03</v>
      </c>
      <c r="AH93" s="70">
        <v>405.80500000000001</v>
      </c>
      <c r="AI93" s="70">
        <v>496.69</v>
      </c>
      <c r="AJ93" s="70">
        <v>413.4</v>
      </c>
      <c r="AK93" s="70">
        <v>557.70500000000004</v>
      </c>
      <c r="AL93" s="70">
        <v>692.76499999999999</v>
      </c>
      <c r="AM93" s="70">
        <v>1427.635</v>
      </c>
      <c r="AN93" s="70">
        <v>389.30500000000001</v>
      </c>
      <c r="AO93" s="70">
        <v>126.47499999999999</v>
      </c>
      <c r="AP93" s="70">
        <v>642.62</v>
      </c>
      <c r="AQ93" s="28">
        <f t="shared" ref="AQ93:AQ97" si="18">SUM(E93:AP93)</f>
        <v>14307.988000000003</v>
      </c>
      <c r="AR93" s="71"/>
    </row>
    <row r="94" spans="1:44" ht="15.75" customHeight="1">
      <c r="A94" s="67">
        <v>25</v>
      </c>
      <c r="B94" s="69" t="s">
        <v>170</v>
      </c>
      <c r="C94" s="59" t="s">
        <v>47</v>
      </c>
      <c r="D94" s="18" t="s">
        <v>171</v>
      </c>
      <c r="E94" s="70">
        <v>134.69499999999999</v>
      </c>
      <c r="F94" s="70">
        <v>5.44</v>
      </c>
      <c r="G94" s="70">
        <v>19.55</v>
      </c>
      <c r="H94" s="70">
        <v>4.28</v>
      </c>
      <c r="I94" s="70">
        <v>16.475000000000001</v>
      </c>
      <c r="J94" s="70">
        <v>22.22</v>
      </c>
      <c r="K94" s="70">
        <v>10.34</v>
      </c>
      <c r="L94" s="70">
        <v>3.17</v>
      </c>
      <c r="M94" s="70">
        <v>9.6300000000000008</v>
      </c>
      <c r="N94" s="70">
        <v>12.414999999999999</v>
      </c>
      <c r="O94" s="70">
        <v>0</v>
      </c>
      <c r="P94" s="70">
        <v>0.65</v>
      </c>
      <c r="Q94" s="70">
        <v>15.734999999999999</v>
      </c>
      <c r="R94" s="70">
        <v>3.22</v>
      </c>
      <c r="S94" s="70">
        <v>6</v>
      </c>
      <c r="T94" s="70">
        <v>0</v>
      </c>
      <c r="U94" s="70">
        <v>42.875</v>
      </c>
      <c r="V94" s="70">
        <v>1.67</v>
      </c>
      <c r="W94" s="70">
        <v>11.71</v>
      </c>
      <c r="X94" s="70">
        <v>2.5000000000000001E-2</v>
      </c>
      <c r="Y94" s="70">
        <v>1</v>
      </c>
      <c r="Z94" s="70">
        <v>11.35</v>
      </c>
      <c r="AA94" s="70">
        <v>13.33</v>
      </c>
      <c r="AB94" s="70">
        <v>15.08</v>
      </c>
      <c r="AC94" s="70">
        <v>0</v>
      </c>
      <c r="AD94" s="70">
        <v>5.13</v>
      </c>
      <c r="AE94" s="70">
        <v>13.35</v>
      </c>
      <c r="AF94" s="70">
        <v>38.44</v>
      </c>
      <c r="AG94" s="70">
        <v>10.1</v>
      </c>
      <c r="AH94" s="70">
        <v>61.225000000000001</v>
      </c>
      <c r="AI94" s="70">
        <v>131.51499999999999</v>
      </c>
      <c r="AJ94" s="70">
        <v>8</v>
      </c>
      <c r="AK94" s="70">
        <v>46.575000000000003</v>
      </c>
      <c r="AL94" s="70">
        <v>5.6150000000000002</v>
      </c>
      <c r="AM94" s="70">
        <v>44.145000000000003</v>
      </c>
      <c r="AN94" s="70">
        <v>6.25</v>
      </c>
      <c r="AO94" s="70">
        <v>0.47</v>
      </c>
      <c r="AP94" s="70">
        <v>35.314999999999998</v>
      </c>
      <c r="AQ94" s="28">
        <f t="shared" si="18"/>
        <v>766.99</v>
      </c>
      <c r="AR94" s="71"/>
    </row>
    <row r="95" spans="1:44" ht="15.75" customHeight="1">
      <c r="A95" s="67">
        <v>26</v>
      </c>
      <c r="B95" s="69" t="s">
        <v>172</v>
      </c>
      <c r="C95" s="59" t="s">
        <v>47</v>
      </c>
      <c r="D95" s="18" t="s">
        <v>169</v>
      </c>
      <c r="E95" s="70">
        <v>387.37</v>
      </c>
      <c r="F95" s="70">
        <v>282.24</v>
      </c>
      <c r="G95" s="70">
        <v>141.54</v>
      </c>
      <c r="H95" s="70">
        <v>247.32</v>
      </c>
      <c r="I95" s="70">
        <v>165.04499999999999</v>
      </c>
      <c r="J95" s="70">
        <v>102</v>
      </c>
      <c r="K95" s="70">
        <v>242.1</v>
      </c>
      <c r="L95" s="70">
        <v>76.22</v>
      </c>
      <c r="M95" s="70">
        <v>62.195</v>
      </c>
      <c r="N95" s="70">
        <v>180.95</v>
      </c>
      <c r="O95" s="70">
        <v>112.79</v>
      </c>
      <c r="P95" s="70">
        <v>146.23500000000001</v>
      </c>
      <c r="Q95" s="70">
        <v>221.69</v>
      </c>
      <c r="R95" s="70">
        <v>129.215</v>
      </c>
      <c r="S95" s="70">
        <v>275.89999999999998</v>
      </c>
      <c r="T95" s="70">
        <v>85.41</v>
      </c>
      <c r="U95" s="70">
        <v>325.04500000000002</v>
      </c>
      <c r="V95" s="70">
        <v>165.495</v>
      </c>
      <c r="W95" s="70">
        <v>174.92</v>
      </c>
      <c r="X95" s="70">
        <v>93.635000000000005</v>
      </c>
      <c r="Y95" s="70">
        <v>185.58</v>
      </c>
      <c r="Z95" s="70">
        <v>157.435</v>
      </c>
      <c r="AA95" s="70">
        <v>263.04500000000002</v>
      </c>
      <c r="AB95" s="70">
        <v>308.63499999999999</v>
      </c>
      <c r="AC95" s="70">
        <v>78.965000000000003</v>
      </c>
      <c r="AD95" s="70">
        <v>138.29499999999999</v>
      </c>
      <c r="AE95" s="70">
        <v>140.845</v>
      </c>
      <c r="AF95" s="70">
        <v>208.405</v>
      </c>
      <c r="AG95" s="70">
        <v>1077.8150000000001</v>
      </c>
      <c r="AH95" s="70">
        <v>208.72499999999999</v>
      </c>
      <c r="AI95" s="70">
        <v>427.04500000000002</v>
      </c>
      <c r="AJ95" s="70">
        <v>360</v>
      </c>
      <c r="AK95" s="70">
        <v>465.04500000000002</v>
      </c>
      <c r="AL95" s="70">
        <v>550.46500000000003</v>
      </c>
      <c r="AM95" s="70">
        <v>1140.5650000000001</v>
      </c>
      <c r="AN95" s="70">
        <v>184.04</v>
      </c>
      <c r="AO95" s="70">
        <v>102.58</v>
      </c>
      <c r="AP95" s="70">
        <v>469.26</v>
      </c>
      <c r="AQ95" s="28">
        <f t="shared" si="18"/>
        <v>10084.060000000003</v>
      </c>
      <c r="AR95" s="71"/>
    </row>
    <row r="96" spans="1:44" ht="15.75" customHeight="1">
      <c r="A96" s="67">
        <v>27</v>
      </c>
      <c r="B96" s="72" t="s">
        <v>173</v>
      </c>
      <c r="C96" s="38" t="s">
        <v>174</v>
      </c>
      <c r="D96" s="18" t="s">
        <v>175</v>
      </c>
      <c r="E96" s="70">
        <v>872.45</v>
      </c>
      <c r="F96" s="70">
        <v>475.08199999999999</v>
      </c>
      <c r="G96" s="70">
        <v>220.96799999999999</v>
      </c>
      <c r="H96" s="70">
        <v>376.92750000000001</v>
      </c>
      <c r="I96" s="70">
        <v>294.24475000000001</v>
      </c>
      <c r="J96" s="70">
        <v>218.91399999999999</v>
      </c>
      <c r="K96" s="70">
        <v>434.20125000000002</v>
      </c>
      <c r="L96" s="70">
        <v>121.24325</v>
      </c>
      <c r="M96" s="70">
        <v>132.41149999999999</v>
      </c>
      <c r="N96" s="70">
        <v>396.41174999999998</v>
      </c>
      <c r="O96" s="70">
        <v>185.48</v>
      </c>
      <c r="P96" s="70">
        <v>239.57650000000001</v>
      </c>
      <c r="Q96" s="70">
        <v>374.89</v>
      </c>
      <c r="R96" s="70">
        <v>203.16050000000001</v>
      </c>
      <c r="S96" s="70">
        <v>422.1</v>
      </c>
      <c r="T96" s="70">
        <v>201.36275000000001</v>
      </c>
      <c r="U96" s="70">
        <v>2763.7460000000001</v>
      </c>
      <c r="V96" s="70">
        <v>1148.2045000000001</v>
      </c>
      <c r="W96" s="70">
        <v>463.30874999999997</v>
      </c>
      <c r="X96" s="70">
        <v>156.4325</v>
      </c>
      <c r="Y96" s="70">
        <v>389.87275</v>
      </c>
      <c r="Z96" s="70">
        <v>347.12524999999999</v>
      </c>
      <c r="AA96" s="70">
        <v>550.40150000000006</v>
      </c>
      <c r="AB96" s="70">
        <v>477.05610000000001</v>
      </c>
      <c r="AC96" s="70">
        <v>143.12450000000001</v>
      </c>
      <c r="AD96" s="70">
        <v>220.49100000000001</v>
      </c>
      <c r="AE96" s="70">
        <v>306.83100000000002</v>
      </c>
      <c r="AF96" s="70">
        <v>384.9255</v>
      </c>
      <c r="AG96" s="70">
        <v>1669.4937500000001</v>
      </c>
      <c r="AH96" s="70">
        <v>629.78250000000003</v>
      </c>
      <c r="AI96" s="70">
        <v>670.49625000000003</v>
      </c>
      <c r="AJ96" s="70">
        <v>615.9</v>
      </c>
      <c r="AK96" s="70">
        <v>784.13324999999998</v>
      </c>
      <c r="AL96" s="70">
        <v>1095.1479999999999</v>
      </c>
      <c r="AM96" s="70">
        <v>2126.0387500000002</v>
      </c>
      <c r="AN96" s="70">
        <v>641.47024999999996</v>
      </c>
      <c r="AO96" s="70">
        <v>200.38249999999999</v>
      </c>
      <c r="AP96" s="70">
        <v>1049.7270000000001</v>
      </c>
      <c r="AQ96" s="28">
        <f t="shared" si="18"/>
        <v>22003.515349999998</v>
      </c>
      <c r="AR96" s="71"/>
    </row>
    <row r="97" spans="1:44" ht="15.75" customHeight="1">
      <c r="A97" s="67">
        <v>28</v>
      </c>
      <c r="B97" s="72" t="s">
        <v>176</v>
      </c>
      <c r="C97" s="38" t="s">
        <v>174</v>
      </c>
      <c r="D97" s="18" t="s">
        <v>177</v>
      </c>
      <c r="E97" s="70">
        <v>53.443249999999999</v>
      </c>
      <c r="F97" s="70">
        <v>2.0390000000000001</v>
      </c>
      <c r="G97" s="70">
        <v>6.9775</v>
      </c>
      <c r="H97" s="70">
        <v>1.867</v>
      </c>
      <c r="I97" s="70">
        <v>7.5887500000000001</v>
      </c>
      <c r="J97" s="70">
        <v>8.7114999999999991</v>
      </c>
      <c r="K97" s="70">
        <v>3.6625000000000001</v>
      </c>
      <c r="L97" s="70">
        <v>1.1094999999999999</v>
      </c>
      <c r="M97" s="70">
        <v>3.6074999999999999</v>
      </c>
      <c r="N97" s="70">
        <v>6.77475</v>
      </c>
      <c r="O97" s="70">
        <v>0</v>
      </c>
      <c r="P97" s="70">
        <v>0.23050000000000001</v>
      </c>
      <c r="Q97" s="70">
        <v>6.2117500000000003</v>
      </c>
      <c r="R97" s="70">
        <v>1.2987500000000001</v>
      </c>
      <c r="S97" s="70">
        <v>2.25</v>
      </c>
      <c r="T97" s="70">
        <v>0</v>
      </c>
      <c r="U97" s="70">
        <v>16.722999999999999</v>
      </c>
      <c r="V97" s="70">
        <v>0.58450000000000002</v>
      </c>
      <c r="W97" s="70">
        <v>4.1485000000000003</v>
      </c>
      <c r="X97" s="70">
        <v>8.7500000000000008E-3</v>
      </c>
      <c r="Y97" s="70">
        <v>0.35</v>
      </c>
      <c r="Z97" s="70">
        <v>4.6234999999999999</v>
      </c>
      <c r="AA97" s="70">
        <v>4.6654999999999998</v>
      </c>
      <c r="AB97" s="70">
        <v>5.2779999999999996</v>
      </c>
      <c r="AC97" s="70">
        <v>0</v>
      </c>
      <c r="AD97" s="70">
        <v>1.7955000000000001</v>
      </c>
      <c r="AE97" s="70">
        <v>5.6680000000000001</v>
      </c>
      <c r="AF97" s="70">
        <v>13.73775</v>
      </c>
      <c r="AG97" s="70">
        <v>3.5350000000000001</v>
      </c>
      <c r="AH97" s="70">
        <v>27.047249999999998</v>
      </c>
      <c r="AI97" s="70">
        <v>46.030250000000002</v>
      </c>
      <c r="AJ97" s="70">
        <v>2.8</v>
      </c>
      <c r="AK97" s="70">
        <v>17.029250000000001</v>
      </c>
      <c r="AL97" s="70">
        <v>2.66025</v>
      </c>
      <c r="AM97" s="70">
        <v>15.450749999999999</v>
      </c>
      <c r="AN97" s="70">
        <v>2.1875</v>
      </c>
      <c r="AO97" s="70">
        <v>0.16450000000000001</v>
      </c>
      <c r="AP97" s="70">
        <v>16.101500000000001</v>
      </c>
      <c r="AQ97" s="28">
        <f t="shared" si="18"/>
        <v>296.36149999999998</v>
      </c>
      <c r="AR97" s="71"/>
    </row>
    <row r="98" spans="1:44" ht="15.75" customHeight="1">
      <c r="A98" s="67"/>
      <c r="B98" s="68" t="s">
        <v>178</v>
      </c>
      <c r="C98" s="49"/>
      <c r="D98" s="5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22"/>
      <c r="AR98" s="54"/>
    </row>
    <row r="99" spans="1:44" ht="15.75" customHeight="1">
      <c r="A99" s="76">
        <v>29</v>
      </c>
      <c r="B99" s="77" t="s">
        <v>179</v>
      </c>
      <c r="C99" s="64" t="s">
        <v>64</v>
      </c>
      <c r="D99" s="78" t="s">
        <v>180</v>
      </c>
      <c r="E99" s="34">
        <v>0.20220588235294118</v>
      </c>
      <c r="F99" s="34">
        <v>0.16356877323420074</v>
      </c>
      <c r="G99" s="34">
        <v>0.93684210526315792</v>
      </c>
      <c r="H99" s="34">
        <v>0.25242718446601942</v>
      </c>
      <c r="I99" s="34">
        <v>0.15596330275229359</v>
      </c>
      <c r="J99" s="34">
        <v>0.42032967032967034</v>
      </c>
      <c r="K99" s="34">
        <v>0.46012269938650308</v>
      </c>
      <c r="L99" s="34">
        <v>0.21481481481481482</v>
      </c>
      <c r="M99" s="34">
        <v>0.37820512820512819</v>
      </c>
      <c r="N99" s="34">
        <v>0.17567567567567569</v>
      </c>
      <c r="O99" s="34">
        <v>0.66666666666666663</v>
      </c>
      <c r="P99" s="34">
        <v>0.31632653061224492</v>
      </c>
      <c r="Q99" s="34">
        <v>0.46808510638297873</v>
      </c>
      <c r="R99" s="34">
        <v>0.2</v>
      </c>
      <c r="S99" s="34">
        <v>8.7378640776699032E-2</v>
      </c>
      <c r="T99" s="34">
        <v>0.61386138613861385</v>
      </c>
      <c r="U99" s="34">
        <v>0.38439716312056738</v>
      </c>
      <c r="V99" s="34">
        <v>0.1169811320754717</v>
      </c>
      <c r="W99" s="34">
        <v>0.20921985815602837</v>
      </c>
      <c r="X99" s="34">
        <v>0.05</v>
      </c>
      <c r="Y99" s="34">
        <v>0.23076923076923078</v>
      </c>
      <c r="Z99" s="34">
        <v>0.3532934131736527</v>
      </c>
      <c r="AA99" s="34">
        <v>0.14529914529914531</v>
      </c>
      <c r="AB99" s="34">
        <v>0.14611872146118721</v>
      </c>
      <c r="AC99" s="34">
        <v>0.60240963855421692</v>
      </c>
      <c r="AD99" s="34">
        <v>0.15254237288135594</v>
      </c>
      <c r="AE99" s="34">
        <v>0.25882352941176473</v>
      </c>
      <c r="AF99" s="34">
        <v>0.40517241379310343</v>
      </c>
      <c r="AG99" s="34">
        <v>0.17567567567567569</v>
      </c>
      <c r="AH99" s="34">
        <v>0.15714285714285714</v>
      </c>
      <c r="AI99" s="34">
        <v>0.20657276995305165</v>
      </c>
      <c r="AJ99" s="34">
        <v>0.1336206896551724</v>
      </c>
      <c r="AK99" s="34">
        <v>0.28019323671497587</v>
      </c>
      <c r="AL99" s="34">
        <v>0.50515463917525771</v>
      </c>
      <c r="AM99" s="34">
        <v>0.25203252032520324</v>
      </c>
      <c r="AN99" s="34">
        <v>0.4946236559139785</v>
      </c>
      <c r="AO99" s="34">
        <v>0.796875</v>
      </c>
      <c r="AP99" s="34">
        <v>0.35507246376811596</v>
      </c>
      <c r="AQ99" s="35">
        <f t="shared" ref="AQ99:AQ103" si="19">AVERAGE(E99:AP99)</f>
        <v>0.31906483405467417</v>
      </c>
      <c r="AR99" s="36"/>
    </row>
    <row r="100" spans="1:44" ht="15.75" customHeight="1">
      <c r="A100" s="79">
        <v>30</v>
      </c>
      <c r="B100" s="77" t="s">
        <v>181</v>
      </c>
      <c r="C100" s="64" t="s">
        <v>64</v>
      </c>
      <c r="D100" s="78" t="s">
        <v>180</v>
      </c>
      <c r="E100" s="34">
        <v>0.73161764705882348</v>
      </c>
      <c r="F100" s="34">
        <v>0.75836431226765799</v>
      </c>
      <c r="G100" s="34">
        <v>6.3157894736842107E-2</v>
      </c>
      <c r="H100" s="34">
        <v>0.72815533980582525</v>
      </c>
      <c r="I100" s="34">
        <v>0.80733944954128445</v>
      </c>
      <c r="J100" s="34">
        <v>0.57967032967032972</v>
      </c>
      <c r="K100" s="34">
        <v>0.53987730061349692</v>
      </c>
      <c r="L100" s="34">
        <v>0.74814814814814812</v>
      </c>
      <c r="M100" s="34">
        <v>0.62179487179487181</v>
      </c>
      <c r="N100" s="34">
        <v>0.71621621621621623</v>
      </c>
      <c r="O100" s="34">
        <v>0.33333333333333331</v>
      </c>
      <c r="P100" s="34">
        <v>0.56122448979591832</v>
      </c>
      <c r="Q100" s="34">
        <v>0.51063829787234039</v>
      </c>
      <c r="R100" s="34">
        <v>0.8</v>
      </c>
      <c r="S100" s="34">
        <v>0.81553398058252424</v>
      </c>
      <c r="T100" s="34">
        <v>0.38613861386138615</v>
      </c>
      <c r="U100" s="34">
        <v>0.6</v>
      </c>
      <c r="V100" s="34">
        <v>0.78113207547169816</v>
      </c>
      <c r="W100" s="34">
        <v>0.64893617021276595</v>
      </c>
      <c r="X100" s="34">
        <v>0.88749999999999996</v>
      </c>
      <c r="Y100" s="34">
        <v>0.63736263736263732</v>
      </c>
      <c r="Z100" s="34">
        <v>0.6467065868263473</v>
      </c>
      <c r="AA100" s="34">
        <v>0.7649572649572649</v>
      </c>
      <c r="AB100" s="34">
        <v>0.72602739726027399</v>
      </c>
      <c r="AC100" s="34">
        <v>0.39759036144578314</v>
      </c>
      <c r="AD100" s="34">
        <v>0.66101694915254239</v>
      </c>
      <c r="AE100" s="34">
        <v>0.63529411764705879</v>
      </c>
      <c r="AF100" s="34">
        <v>0.45689655172413796</v>
      </c>
      <c r="AG100" s="34">
        <v>0.71621621621621623</v>
      </c>
      <c r="AH100" s="34">
        <v>0.75714285714285712</v>
      </c>
      <c r="AI100" s="34">
        <v>0.71830985915492962</v>
      </c>
      <c r="AJ100" s="34">
        <v>0.76293103448275867</v>
      </c>
      <c r="AK100" s="34">
        <v>0.69565217391304346</v>
      </c>
      <c r="AL100" s="34">
        <v>0.47422680412371132</v>
      </c>
      <c r="AM100" s="34">
        <v>0.69105691056910568</v>
      </c>
      <c r="AN100" s="34">
        <v>0.25806451612903225</v>
      </c>
      <c r="AO100" s="34">
        <v>0.1875</v>
      </c>
      <c r="AP100" s="34">
        <v>0.46014492753623187</v>
      </c>
      <c r="AQ100" s="35">
        <f t="shared" si="19"/>
        <v>0.61225988517440499</v>
      </c>
      <c r="AR100" s="36"/>
    </row>
    <row r="101" spans="1:44" ht="15.75" customHeight="1">
      <c r="A101" s="79">
        <v>31</v>
      </c>
      <c r="B101" s="77" t="s">
        <v>182</v>
      </c>
      <c r="C101" s="64" t="s">
        <v>64</v>
      </c>
      <c r="D101" s="78" t="s">
        <v>180</v>
      </c>
      <c r="E101" s="34">
        <v>6.6176470588235295E-2</v>
      </c>
      <c r="F101" s="34">
        <v>7.8066914498141265E-2</v>
      </c>
      <c r="G101" s="34">
        <v>0</v>
      </c>
      <c r="H101" s="34">
        <v>1.9417475728155338E-2</v>
      </c>
      <c r="I101" s="34">
        <v>3.669724770642202E-2</v>
      </c>
      <c r="J101" s="34">
        <v>0</v>
      </c>
      <c r="K101" s="34">
        <v>0</v>
      </c>
      <c r="L101" s="34">
        <v>3.7037037037037035E-2</v>
      </c>
      <c r="M101" s="34">
        <v>0</v>
      </c>
      <c r="N101" s="34">
        <v>0.10810810810810811</v>
      </c>
      <c r="O101" s="34">
        <v>0</v>
      </c>
      <c r="P101" s="34">
        <v>0.12244897959183673</v>
      </c>
      <c r="Q101" s="34">
        <v>2.1276595744680851E-2</v>
      </c>
      <c r="R101" s="34">
        <v>0</v>
      </c>
      <c r="S101" s="34">
        <v>9.7087378640776698E-2</v>
      </c>
      <c r="T101" s="34">
        <v>0</v>
      </c>
      <c r="U101" s="34">
        <v>1.4184397163120567E-2</v>
      </c>
      <c r="V101" s="34">
        <v>9.8113207547169817E-2</v>
      </c>
      <c r="W101" s="34">
        <v>0.14184397163120568</v>
      </c>
      <c r="X101" s="34">
        <v>6.25E-2</v>
      </c>
      <c r="Y101" s="34">
        <v>0.13186813186813187</v>
      </c>
      <c r="Z101" s="34">
        <v>0</v>
      </c>
      <c r="AA101" s="34">
        <v>8.9743589743589744E-2</v>
      </c>
      <c r="AB101" s="34">
        <v>0.12785388127853881</v>
      </c>
      <c r="AC101" s="34">
        <v>0</v>
      </c>
      <c r="AD101" s="34">
        <v>0.1864406779661017</v>
      </c>
      <c r="AE101" s="34">
        <v>0.10588235294117647</v>
      </c>
      <c r="AF101" s="34">
        <v>0.13793103448275862</v>
      </c>
      <c r="AG101" s="34">
        <v>0.10810810810810811</v>
      </c>
      <c r="AH101" s="34">
        <v>8.5714285714285715E-2</v>
      </c>
      <c r="AI101" s="34">
        <v>7.5117370892018781E-2</v>
      </c>
      <c r="AJ101" s="34">
        <v>9.9137931034482762E-2</v>
      </c>
      <c r="AK101" s="34">
        <v>2.4154589371980676E-2</v>
      </c>
      <c r="AL101" s="34">
        <v>2.0618556701030927E-2</v>
      </c>
      <c r="AM101" s="34">
        <v>4.878048780487805E-2</v>
      </c>
      <c r="AN101" s="34">
        <v>0.24731182795698925</v>
      </c>
      <c r="AO101" s="34">
        <v>1.5625E-2</v>
      </c>
      <c r="AP101" s="34">
        <v>0.18478260869565216</v>
      </c>
      <c r="AQ101" s="35">
        <f t="shared" si="19"/>
        <v>6.821126890906877E-2</v>
      </c>
      <c r="AR101" s="36"/>
    </row>
    <row r="102" spans="1:44" ht="15.75" customHeight="1">
      <c r="A102" s="79">
        <v>32</v>
      </c>
      <c r="B102" s="77" t="s">
        <v>183</v>
      </c>
      <c r="C102" s="64" t="s">
        <v>64</v>
      </c>
      <c r="D102" s="78" t="s">
        <v>180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5">
        <f t="shared" si="19"/>
        <v>0</v>
      </c>
      <c r="AR102" s="36"/>
    </row>
    <row r="103" spans="1:44" ht="15.75" customHeight="1">
      <c r="A103" s="79">
        <v>33</v>
      </c>
      <c r="B103" s="77" t="s">
        <v>184</v>
      </c>
      <c r="C103" s="64" t="s">
        <v>64</v>
      </c>
      <c r="D103" s="78" t="s">
        <v>180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1.4184397163120568E-3</v>
      </c>
      <c r="V103" s="34">
        <v>3.7735849056603774E-3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4.3103448275862068E-3</v>
      </c>
      <c r="AK103" s="34">
        <v>0</v>
      </c>
      <c r="AL103" s="34">
        <v>0</v>
      </c>
      <c r="AM103" s="34">
        <v>8.130081300813009E-3</v>
      </c>
      <c r="AN103" s="34">
        <v>0</v>
      </c>
      <c r="AO103" s="34">
        <v>0</v>
      </c>
      <c r="AP103" s="34">
        <v>0</v>
      </c>
      <c r="AQ103" s="35">
        <f t="shared" si="19"/>
        <v>4.6401186185188544E-4</v>
      </c>
      <c r="AR103" s="36"/>
    </row>
    <row r="104" spans="1:44" ht="15.75" customHeight="1">
      <c r="A104" s="79"/>
      <c r="B104" s="80" t="s">
        <v>185</v>
      </c>
      <c r="C104" s="81"/>
      <c r="D104" s="78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34"/>
      <c r="S104" s="82"/>
      <c r="T104" s="82"/>
      <c r="U104" s="82"/>
      <c r="V104" s="82"/>
      <c r="W104" s="34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22"/>
      <c r="AR104" s="83"/>
    </row>
    <row r="105" spans="1:44" ht="15.75" customHeight="1">
      <c r="A105" s="79">
        <v>34</v>
      </c>
      <c r="B105" s="77" t="s">
        <v>179</v>
      </c>
      <c r="C105" s="64" t="s">
        <v>64</v>
      </c>
      <c r="D105" s="64" t="s">
        <v>186</v>
      </c>
      <c r="E105" s="34">
        <v>0.28676470588235292</v>
      </c>
      <c r="F105" s="34">
        <v>0.29368029739776952</v>
      </c>
      <c r="G105" s="34">
        <v>0.4375</v>
      </c>
      <c r="H105" s="34">
        <v>0.23300970873786409</v>
      </c>
      <c r="I105" s="34">
        <v>0.34862385321100919</v>
      </c>
      <c r="J105" s="34">
        <v>0.7857142857142857</v>
      </c>
      <c r="K105" s="34">
        <v>0.48466257668711654</v>
      </c>
      <c r="L105" s="34">
        <v>0.6074074074074074</v>
      </c>
      <c r="M105" s="34">
        <v>0.52564102564102566</v>
      </c>
      <c r="N105" s="34">
        <v>0.24324324324324326</v>
      </c>
      <c r="O105" s="34">
        <v>0.84057971014492749</v>
      </c>
      <c r="P105" s="34">
        <v>0.29591836734693877</v>
      </c>
      <c r="Q105" s="34">
        <v>0.42553191489361702</v>
      </c>
      <c r="R105" s="34">
        <v>0.56666666666666665</v>
      </c>
      <c r="S105" s="34">
        <v>0.18446601941747573</v>
      </c>
      <c r="T105" s="34">
        <v>0.73529411764705888</v>
      </c>
      <c r="U105" s="34">
        <v>0.4297872340425532</v>
      </c>
      <c r="V105" s="34">
        <v>0.26792452830188679</v>
      </c>
      <c r="W105" s="34">
        <v>0.19503546099290781</v>
      </c>
      <c r="X105" s="34">
        <v>0.2</v>
      </c>
      <c r="Y105" s="34">
        <v>0.30769230769230771</v>
      </c>
      <c r="Z105" s="34">
        <v>0.32335329341317365</v>
      </c>
      <c r="AA105" s="34">
        <v>0.29914529914529914</v>
      </c>
      <c r="AB105" s="34">
        <v>0.31050228310502281</v>
      </c>
      <c r="AC105" s="34">
        <v>0.80722891566265065</v>
      </c>
      <c r="AD105" s="34">
        <v>0.29661016949152541</v>
      </c>
      <c r="AE105" s="34">
        <v>0.37647058823529411</v>
      </c>
      <c r="AF105" s="34">
        <v>0.62931034482758619</v>
      </c>
      <c r="AG105" s="34">
        <v>0.52564102564102566</v>
      </c>
      <c r="AH105" s="34">
        <v>0.27142857142857141</v>
      </c>
      <c r="AI105" s="34">
        <v>0.32547169811320753</v>
      </c>
      <c r="AJ105" s="34">
        <v>0.38793103448275862</v>
      </c>
      <c r="AK105" s="34">
        <v>0.45161290322580644</v>
      </c>
      <c r="AL105" s="34">
        <v>0.58762886597938147</v>
      </c>
      <c r="AM105" s="34">
        <v>0.43902439024390244</v>
      </c>
      <c r="AN105" s="34">
        <v>0.5268817204301075</v>
      </c>
      <c r="AO105" s="34">
        <v>0.84375</v>
      </c>
      <c r="AP105" s="34">
        <v>0.1709090909090909</v>
      </c>
      <c r="AQ105" s="35">
        <f t="shared" ref="AQ105:AQ109" si="20">AVERAGE(E105:AP105)</f>
        <v>0.42810641119481102</v>
      </c>
      <c r="AR105" s="36"/>
    </row>
    <row r="106" spans="1:44" ht="15.75" customHeight="1">
      <c r="A106" s="79">
        <v>35</v>
      </c>
      <c r="B106" s="77" t="s">
        <v>181</v>
      </c>
      <c r="C106" s="64" t="s">
        <v>64</v>
      </c>
      <c r="D106" s="64" t="s">
        <v>186</v>
      </c>
      <c r="E106" s="34">
        <v>0.69852941176470584</v>
      </c>
      <c r="F106" s="34">
        <v>0.69144981412639406</v>
      </c>
      <c r="G106" s="34">
        <v>0.5625</v>
      </c>
      <c r="H106" s="34">
        <v>0.71844660194174759</v>
      </c>
      <c r="I106" s="34">
        <v>0.58715596330275233</v>
      </c>
      <c r="J106" s="34">
        <v>0.21153846153846154</v>
      </c>
      <c r="K106" s="34">
        <v>0.35582822085889571</v>
      </c>
      <c r="L106" s="34">
        <v>0.3925925925925926</v>
      </c>
      <c r="M106" s="34">
        <v>0.47435897435897434</v>
      </c>
      <c r="N106" s="34">
        <v>0.7567567567567568</v>
      </c>
      <c r="O106" s="34">
        <v>0.15942028985507245</v>
      </c>
      <c r="P106" s="34">
        <v>0.61224489795918369</v>
      </c>
      <c r="Q106" s="34">
        <v>0.27659574468085107</v>
      </c>
      <c r="R106" s="34">
        <v>0.43333333333333335</v>
      </c>
      <c r="S106" s="34">
        <v>0.81553398058252424</v>
      </c>
      <c r="T106" s="34">
        <v>0.25490196078431371</v>
      </c>
      <c r="U106" s="34">
        <v>0.56453900709219862</v>
      </c>
      <c r="V106" s="34">
        <v>0.72075471698113203</v>
      </c>
      <c r="W106" s="34">
        <v>0.36524822695035464</v>
      </c>
      <c r="X106" s="34">
        <v>0.8</v>
      </c>
      <c r="Y106" s="34">
        <v>0.61538461538461542</v>
      </c>
      <c r="Z106" s="34">
        <v>0.3592814371257485</v>
      </c>
      <c r="AA106" s="34">
        <v>0.68376068376068377</v>
      </c>
      <c r="AB106" s="34">
        <v>0.66210045662100458</v>
      </c>
      <c r="AC106" s="34">
        <v>0.19277108433734941</v>
      </c>
      <c r="AD106" s="34">
        <v>0.65254237288135597</v>
      </c>
      <c r="AE106" s="34">
        <v>0.4823529411764706</v>
      </c>
      <c r="AF106" s="34">
        <v>0.31034482758620691</v>
      </c>
      <c r="AG106" s="34">
        <v>0.47435897435897434</v>
      </c>
      <c r="AH106" s="34">
        <v>0.7</v>
      </c>
      <c r="AI106" s="34">
        <v>0.36792452830188677</v>
      </c>
      <c r="AJ106" s="34">
        <v>0.61206896551724133</v>
      </c>
      <c r="AK106" s="34">
        <v>0.543010752688172</v>
      </c>
      <c r="AL106" s="34">
        <v>0.39175257731958762</v>
      </c>
      <c r="AM106" s="34">
        <v>0.56097560975609762</v>
      </c>
      <c r="AN106" s="34">
        <v>0.37634408602150538</v>
      </c>
      <c r="AO106" s="34">
        <v>0.15625</v>
      </c>
      <c r="AP106" s="34">
        <v>0.6072727272727273</v>
      </c>
      <c r="AQ106" s="35">
        <f t="shared" si="20"/>
        <v>0.50526909462025971</v>
      </c>
      <c r="AR106" s="36"/>
    </row>
    <row r="107" spans="1:44" ht="15.75" customHeight="1">
      <c r="A107" s="79">
        <v>36</v>
      </c>
      <c r="B107" s="77" t="s">
        <v>182</v>
      </c>
      <c r="C107" s="64" t="s">
        <v>64</v>
      </c>
      <c r="D107" s="64" t="s">
        <v>186</v>
      </c>
      <c r="E107" s="34">
        <v>1.1029411764705883E-2</v>
      </c>
      <c r="F107" s="34">
        <v>3.7174721189591076E-3</v>
      </c>
      <c r="G107" s="34">
        <v>0</v>
      </c>
      <c r="H107" s="34">
        <v>3.8834951456310676E-2</v>
      </c>
      <c r="I107" s="34">
        <v>5.5045871559633031E-2</v>
      </c>
      <c r="J107" s="34">
        <v>0</v>
      </c>
      <c r="K107" s="34">
        <v>0.14723926380368099</v>
      </c>
      <c r="L107" s="34">
        <v>0</v>
      </c>
      <c r="M107" s="34">
        <v>0</v>
      </c>
      <c r="N107" s="34">
        <v>0</v>
      </c>
      <c r="O107" s="34">
        <v>0</v>
      </c>
      <c r="P107" s="34">
        <v>7.1428571428571425E-2</v>
      </c>
      <c r="Q107" s="34">
        <v>0.2978723404255319</v>
      </c>
      <c r="R107" s="34">
        <v>0</v>
      </c>
      <c r="S107" s="34">
        <v>0</v>
      </c>
      <c r="T107" s="34">
        <v>9.8039215686274508E-3</v>
      </c>
      <c r="U107" s="34">
        <v>2.8368794326241137E-3</v>
      </c>
      <c r="V107" s="34">
        <v>7.5471698113207548E-3</v>
      </c>
      <c r="W107" s="34">
        <v>0.43971631205673761</v>
      </c>
      <c r="X107" s="34">
        <v>0</v>
      </c>
      <c r="Y107" s="34">
        <v>5.4945054945054944E-2</v>
      </c>
      <c r="Z107" s="34">
        <v>0.31736526946107785</v>
      </c>
      <c r="AA107" s="34">
        <v>1.282051282051282E-2</v>
      </c>
      <c r="AB107" s="34">
        <v>1.8264840182648401E-2</v>
      </c>
      <c r="AC107" s="34">
        <v>0</v>
      </c>
      <c r="AD107" s="34">
        <v>5.0847457627118647E-2</v>
      </c>
      <c r="AE107" s="34">
        <v>0.14117647058823529</v>
      </c>
      <c r="AF107" s="34">
        <v>6.0344827586206899E-2</v>
      </c>
      <c r="AG107" s="34">
        <v>0</v>
      </c>
      <c r="AH107" s="34">
        <v>2.8571428571428571E-2</v>
      </c>
      <c r="AI107" s="34">
        <v>0.30188679245283018</v>
      </c>
      <c r="AJ107" s="34">
        <v>0</v>
      </c>
      <c r="AK107" s="34">
        <v>5.3763440860215058E-3</v>
      </c>
      <c r="AL107" s="34">
        <v>2.0618556701030927E-2</v>
      </c>
      <c r="AM107" s="34">
        <v>0</v>
      </c>
      <c r="AN107" s="34">
        <v>9.6774193548387094E-2</v>
      </c>
      <c r="AO107" s="34">
        <v>0</v>
      </c>
      <c r="AP107" s="34">
        <v>0.15272727272727274</v>
      </c>
      <c r="AQ107" s="35">
        <f t="shared" si="20"/>
        <v>6.1757662808540219E-2</v>
      </c>
      <c r="AR107" s="36"/>
    </row>
    <row r="108" spans="1:44" ht="15.75" customHeight="1">
      <c r="A108" s="79">
        <v>37</v>
      </c>
      <c r="B108" s="77" t="s">
        <v>183</v>
      </c>
      <c r="C108" s="64" t="s">
        <v>64</v>
      </c>
      <c r="D108" s="64" t="s">
        <v>186</v>
      </c>
      <c r="E108" s="34">
        <v>0</v>
      </c>
      <c r="F108" s="34">
        <v>1.1152416356877323E-2</v>
      </c>
      <c r="G108" s="34">
        <v>0</v>
      </c>
      <c r="H108" s="34">
        <v>0</v>
      </c>
      <c r="I108" s="34">
        <v>0</v>
      </c>
      <c r="J108" s="34">
        <v>2.7472527472527475E-3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1.020408163265306E-2</v>
      </c>
      <c r="Q108" s="34">
        <v>0</v>
      </c>
      <c r="R108" s="34">
        <v>0</v>
      </c>
      <c r="S108" s="34">
        <v>0</v>
      </c>
      <c r="T108" s="34">
        <v>0</v>
      </c>
      <c r="U108" s="34">
        <v>2.8368794326241137E-3</v>
      </c>
      <c r="V108" s="34">
        <v>3.7735849056603774E-3</v>
      </c>
      <c r="W108" s="34">
        <v>0</v>
      </c>
      <c r="X108" s="34">
        <v>0</v>
      </c>
      <c r="Y108" s="34">
        <v>2.197802197802198E-2</v>
      </c>
      <c r="Z108" s="34">
        <v>0</v>
      </c>
      <c r="AA108" s="34">
        <v>0</v>
      </c>
      <c r="AB108" s="34">
        <v>9.1324200913242004E-3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4.7169811320754715E-3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1.090909090909091E-2</v>
      </c>
      <c r="AQ108" s="35">
        <f t="shared" si="20"/>
        <v>2.0381770838310575E-3</v>
      </c>
      <c r="AR108" s="36"/>
    </row>
    <row r="109" spans="1:44" ht="15.75" customHeight="1">
      <c r="A109" s="79">
        <v>38</v>
      </c>
      <c r="B109" s="77" t="s">
        <v>184</v>
      </c>
      <c r="C109" s="64" t="s">
        <v>64</v>
      </c>
      <c r="D109" s="64" t="s">
        <v>186</v>
      </c>
      <c r="E109" s="34">
        <v>3.6764705882352941E-3</v>
      </c>
      <c r="F109" s="34">
        <v>0</v>
      </c>
      <c r="G109" s="34">
        <v>0</v>
      </c>
      <c r="H109" s="34">
        <v>9.7087378640776691E-3</v>
      </c>
      <c r="I109" s="34">
        <v>9.1743119266055051E-3</v>
      </c>
      <c r="J109" s="34">
        <v>0</v>
      </c>
      <c r="K109" s="34">
        <v>1.2269938650306749E-2</v>
      </c>
      <c r="L109" s="34">
        <v>0</v>
      </c>
      <c r="M109" s="34">
        <v>0</v>
      </c>
      <c r="N109" s="34">
        <v>0</v>
      </c>
      <c r="O109" s="34">
        <v>0</v>
      </c>
      <c r="P109" s="34">
        <v>1.020408163265306E-2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4.2735042735042739E-3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5.8181818181818182E-2</v>
      </c>
      <c r="AQ109" s="35">
        <f t="shared" si="20"/>
        <v>2.828654292557914E-3</v>
      </c>
      <c r="AR109" s="36"/>
    </row>
    <row r="110" spans="1:44" ht="15.75" customHeight="1">
      <c r="A110" s="79"/>
      <c r="B110" s="68" t="s">
        <v>187</v>
      </c>
      <c r="C110" s="81"/>
      <c r="D110" s="78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34"/>
      <c r="S110" s="82"/>
      <c r="T110" s="82"/>
      <c r="U110" s="82"/>
      <c r="V110" s="82"/>
      <c r="W110" s="34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22"/>
      <c r="AR110" s="83"/>
    </row>
    <row r="111" spans="1:44" ht="15.75" customHeight="1">
      <c r="A111" s="79">
        <v>39</v>
      </c>
      <c r="B111" s="77" t="s">
        <v>188</v>
      </c>
      <c r="C111" s="64" t="s">
        <v>64</v>
      </c>
      <c r="D111" s="64" t="s">
        <v>186</v>
      </c>
      <c r="E111" s="34">
        <v>0.55000000000000004</v>
      </c>
      <c r="F111" s="34">
        <v>0.51</v>
      </c>
      <c r="G111" s="34">
        <v>0.34</v>
      </c>
      <c r="H111" s="34">
        <v>0.53</v>
      </c>
      <c r="I111" s="34">
        <v>0.53</v>
      </c>
      <c r="J111" s="34">
        <v>0.48</v>
      </c>
      <c r="K111" s="34">
        <v>0.46</v>
      </c>
      <c r="L111" s="34">
        <v>0.52</v>
      </c>
      <c r="M111" s="34">
        <v>0.4</v>
      </c>
      <c r="N111" s="34">
        <v>0.2</v>
      </c>
      <c r="O111" s="34">
        <v>0.37</v>
      </c>
      <c r="P111" s="34">
        <v>0.45</v>
      </c>
      <c r="Q111" s="34">
        <v>0.48</v>
      </c>
      <c r="R111" s="34">
        <v>0.34</v>
      </c>
      <c r="S111" s="34">
        <v>0.53</v>
      </c>
      <c r="T111" s="34">
        <v>0.36</v>
      </c>
      <c r="U111" s="34">
        <v>0.42</v>
      </c>
      <c r="V111" s="34">
        <v>0.53</v>
      </c>
      <c r="W111" s="34">
        <v>0.52</v>
      </c>
      <c r="X111" s="34">
        <v>0.56999999999999995</v>
      </c>
      <c r="Y111" s="34">
        <v>0.52</v>
      </c>
      <c r="Z111" s="34">
        <v>0.57999999999999996</v>
      </c>
      <c r="AA111" s="34">
        <v>0.66</v>
      </c>
      <c r="AB111" s="34">
        <v>0.45</v>
      </c>
      <c r="AC111" s="34">
        <v>0.39</v>
      </c>
      <c r="AD111" s="34">
        <v>0.64</v>
      </c>
      <c r="AE111" s="34">
        <v>0.52</v>
      </c>
      <c r="AF111" s="34">
        <v>0.33</v>
      </c>
      <c r="AG111" s="34">
        <v>0.8</v>
      </c>
      <c r="AH111" s="34">
        <v>0.55000000000000004</v>
      </c>
      <c r="AI111" s="34">
        <v>0.41</v>
      </c>
      <c r="AJ111" s="34">
        <v>0.52</v>
      </c>
      <c r="AK111" s="34">
        <v>0.45</v>
      </c>
      <c r="AL111" s="34">
        <v>0.42</v>
      </c>
      <c r="AM111" s="34">
        <v>0.49</v>
      </c>
      <c r="AN111" s="34">
        <v>0.36</v>
      </c>
      <c r="AO111" s="34">
        <v>0.52</v>
      </c>
      <c r="AP111" s="34">
        <v>0.42</v>
      </c>
      <c r="AQ111" s="35">
        <f t="shared" ref="AQ111:AQ112" si="21">AVERAGE(E111:AP111)</f>
        <v>0.4768421052631579</v>
      </c>
      <c r="AR111" s="36"/>
    </row>
    <row r="112" spans="1:44" ht="15.75" customHeight="1">
      <c r="A112" s="79">
        <v>40</v>
      </c>
      <c r="B112" s="77" t="s">
        <v>189</v>
      </c>
      <c r="C112" s="64" t="s">
        <v>64</v>
      </c>
      <c r="D112" s="64" t="s">
        <v>186</v>
      </c>
      <c r="E112" s="34">
        <v>0.45</v>
      </c>
      <c r="F112" s="34">
        <v>0.49</v>
      </c>
      <c r="G112" s="34">
        <v>0.66</v>
      </c>
      <c r="H112" s="34">
        <v>0.47</v>
      </c>
      <c r="I112" s="34">
        <v>0.47</v>
      </c>
      <c r="J112" s="34">
        <v>0.52</v>
      </c>
      <c r="K112" s="34">
        <v>0.54</v>
      </c>
      <c r="L112" s="34">
        <v>0.48</v>
      </c>
      <c r="M112" s="34">
        <v>0.6</v>
      </c>
      <c r="N112" s="34">
        <v>0.8</v>
      </c>
      <c r="O112" s="34">
        <v>0.63</v>
      </c>
      <c r="P112" s="34">
        <v>0.55000000000000004</v>
      </c>
      <c r="Q112" s="34">
        <v>0.52</v>
      </c>
      <c r="R112" s="34">
        <v>0.66</v>
      </c>
      <c r="S112" s="34">
        <v>0.47</v>
      </c>
      <c r="T112" s="34">
        <v>0.64</v>
      </c>
      <c r="U112" s="34">
        <v>0.57999999999999996</v>
      </c>
      <c r="V112" s="34">
        <v>0.47</v>
      </c>
      <c r="W112" s="34">
        <v>0.48</v>
      </c>
      <c r="X112" s="34">
        <v>0.43</v>
      </c>
      <c r="Y112" s="34">
        <v>0.48</v>
      </c>
      <c r="Z112" s="34">
        <v>0.42</v>
      </c>
      <c r="AA112" s="34">
        <v>0.34</v>
      </c>
      <c r="AB112" s="34">
        <v>0.55000000000000004</v>
      </c>
      <c r="AC112" s="34">
        <v>0.61</v>
      </c>
      <c r="AD112" s="34">
        <v>0.36</v>
      </c>
      <c r="AE112" s="34">
        <v>0.48</v>
      </c>
      <c r="AF112" s="34">
        <v>0.67</v>
      </c>
      <c r="AG112" s="34">
        <v>0.2</v>
      </c>
      <c r="AH112" s="34">
        <v>0.45</v>
      </c>
      <c r="AI112" s="34">
        <v>0.59</v>
      </c>
      <c r="AJ112" s="34">
        <v>0.48</v>
      </c>
      <c r="AK112" s="34">
        <v>0.55000000000000004</v>
      </c>
      <c r="AL112" s="34">
        <v>0.57999999999999996</v>
      </c>
      <c r="AM112" s="34">
        <v>0.51</v>
      </c>
      <c r="AN112" s="34">
        <v>0.64</v>
      </c>
      <c r="AO112" s="34">
        <v>0.48</v>
      </c>
      <c r="AP112" s="34">
        <v>0.57999999999999996</v>
      </c>
      <c r="AQ112" s="35">
        <f t="shared" si="21"/>
        <v>0.52315789473684216</v>
      </c>
      <c r="AR112" s="36"/>
    </row>
    <row r="113" spans="1:44" ht="15.75" customHeight="1">
      <c r="A113" s="79"/>
      <c r="B113" s="80" t="s">
        <v>190</v>
      </c>
      <c r="C113" s="81"/>
      <c r="D113" s="78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22"/>
      <c r="AR113" s="36"/>
    </row>
    <row r="114" spans="1:44" ht="15.75" customHeight="1">
      <c r="A114" s="79">
        <v>41</v>
      </c>
      <c r="B114" s="77" t="s">
        <v>191</v>
      </c>
      <c r="C114" s="78" t="s">
        <v>64</v>
      </c>
      <c r="D114" s="64" t="s">
        <v>169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5.8999999999999999E-3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5">
        <f t="shared" ref="AQ114:AQ121" si="22">AVERAGE(E114:AP114)</f>
        <v>1.5526315789473683E-4</v>
      </c>
      <c r="AR114" s="36"/>
    </row>
    <row r="115" spans="1:44" ht="15.75" customHeight="1">
      <c r="A115" s="79">
        <v>42</v>
      </c>
      <c r="B115" s="77" t="s">
        <v>192</v>
      </c>
      <c r="C115" s="78" t="s">
        <v>64</v>
      </c>
      <c r="D115" s="64" t="s">
        <v>169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5">
        <f t="shared" si="22"/>
        <v>0</v>
      </c>
      <c r="AR115" s="36"/>
    </row>
    <row r="116" spans="1:44" ht="15.75" customHeight="1">
      <c r="A116" s="79">
        <v>43</v>
      </c>
      <c r="B116" s="77" t="s">
        <v>193</v>
      </c>
      <c r="C116" s="78" t="s">
        <v>64</v>
      </c>
      <c r="D116" s="64" t="s">
        <v>169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5">
        <f t="shared" si="22"/>
        <v>0</v>
      </c>
      <c r="AR116" s="36"/>
    </row>
    <row r="117" spans="1:44" ht="15.75" customHeight="1">
      <c r="A117" s="79">
        <v>44</v>
      </c>
      <c r="B117" s="77" t="s">
        <v>194</v>
      </c>
      <c r="C117" s="78" t="s">
        <v>64</v>
      </c>
      <c r="D117" s="64" t="s">
        <v>169</v>
      </c>
      <c r="E117" s="34">
        <v>4.65E-2</v>
      </c>
      <c r="F117" s="34">
        <v>1.7999999999999999E-2</v>
      </c>
      <c r="G117" s="34">
        <v>0</v>
      </c>
      <c r="H117" s="34">
        <v>0</v>
      </c>
      <c r="I117" s="34">
        <v>0</v>
      </c>
      <c r="J117" s="34">
        <v>0</v>
      </c>
      <c r="K117" s="34">
        <v>2.3E-2</v>
      </c>
      <c r="L117" s="34">
        <v>0</v>
      </c>
      <c r="M117" s="34">
        <v>0</v>
      </c>
      <c r="N117" s="34">
        <v>0</v>
      </c>
      <c r="O117" s="34">
        <v>0</v>
      </c>
      <c r="P117" s="34">
        <v>6.0600000000000001E-2</v>
      </c>
      <c r="Q117" s="34">
        <v>0.01</v>
      </c>
      <c r="R117" s="34">
        <v>0</v>
      </c>
      <c r="S117" s="34">
        <v>1.6899999999999998E-2</v>
      </c>
      <c r="T117" s="34">
        <v>0</v>
      </c>
      <c r="U117" s="34">
        <v>9.9000000000000008E-3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8.3299999999999999E-2</v>
      </c>
      <c r="AC117" s="34">
        <v>0</v>
      </c>
      <c r="AD117" s="34">
        <v>8.9700000000000002E-2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5">
        <f t="shared" si="22"/>
        <v>9.4184210526315794E-3</v>
      </c>
      <c r="AR117" s="36"/>
    </row>
    <row r="118" spans="1:44" ht="15.75" customHeight="1">
      <c r="A118" s="79">
        <v>45</v>
      </c>
      <c r="B118" s="77" t="s">
        <v>195</v>
      </c>
      <c r="C118" s="78" t="s">
        <v>64</v>
      </c>
      <c r="D118" s="64" t="s">
        <v>169</v>
      </c>
      <c r="E118" s="34">
        <v>2.7900000000000001E-2</v>
      </c>
      <c r="F118" s="34">
        <v>0.14410000000000001</v>
      </c>
      <c r="G118" s="34">
        <v>1.7500000000000002E-2</v>
      </c>
      <c r="H118" s="34">
        <v>0</v>
      </c>
      <c r="I118" s="34">
        <v>0</v>
      </c>
      <c r="J118" s="34">
        <v>0</v>
      </c>
      <c r="K118" s="34">
        <v>4.5999999999999999E-2</v>
      </c>
      <c r="L118" s="34">
        <v>0</v>
      </c>
      <c r="M118" s="34">
        <v>0</v>
      </c>
      <c r="N118" s="34">
        <v>0</v>
      </c>
      <c r="O118" s="34">
        <v>0</v>
      </c>
      <c r="P118" s="34">
        <v>0.36359999999999998</v>
      </c>
      <c r="Q118" s="34">
        <v>0.02</v>
      </c>
      <c r="R118" s="34">
        <v>0</v>
      </c>
      <c r="S118" s="34">
        <v>0</v>
      </c>
      <c r="T118" s="34">
        <v>4.3499999999999997E-2</v>
      </c>
      <c r="U118" s="34">
        <v>2.9700000000000001E-2</v>
      </c>
      <c r="V118" s="34">
        <v>1.61E-2</v>
      </c>
      <c r="W118" s="34">
        <v>0</v>
      </c>
      <c r="X118" s="34">
        <v>6.4500000000000002E-2</v>
      </c>
      <c r="Y118" s="34">
        <v>0</v>
      </c>
      <c r="Z118" s="34">
        <v>0</v>
      </c>
      <c r="AA118" s="34">
        <v>0.1111</v>
      </c>
      <c r="AB118" s="34">
        <v>0.21529999999999999</v>
      </c>
      <c r="AC118" s="34">
        <v>8.3299999999999999E-2</v>
      </c>
      <c r="AD118" s="34">
        <v>0.23080000000000001</v>
      </c>
      <c r="AE118" s="34">
        <v>2.1700000000000001E-2</v>
      </c>
      <c r="AF118" s="34">
        <v>0</v>
      </c>
      <c r="AG118" s="34">
        <v>0</v>
      </c>
      <c r="AH118" s="34">
        <v>0.20830000000000001</v>
      </c>
      <c r="AI118" s="34">
        <v>1.3599999999999999E-2</v>
      </c>
      <c r="AJ118" s="34">
        <v>0</v>
      </c>
      <c r="AK118" s="34">
        <v>8.5300000000000001E-2</v>
      </c>
      <c r="AL118" s="34">
        <v>8.4699999999999998E-2</v>
      </c>
      <c r="AM118" s="34">
        <v>0</v>
      </c>
      <c r="AN118" s="34">
        <v>0</v>
      </c>
      <c r="AO118" s="34">
        <v>0</v>
      </c>
      <c r="AP118" s="34">
        <v>0</v>
      </c>
      <c r="AQ118" s="35">
        <f t="shared" si="22"/>
        <v>4.8078947368421047E-2</v>
      </c>
      <c r="AR118" s="36"/>
    </row>
    <row r="119" spans="1:44" ht="15.75" customHeight="1">
      <c r="A119" s="79">
        <v>46</v>
      </c>
      <c r="B119" s="77" t="s">
        <v>196</v>
      </c>
      <c r="C119" s="78" t="s">
        <v>64</v>
      </c>
      <c r="D119" s="64" t="s">
        <v>169</v>
      </c>
      <c r="E119" s="34">
        <v>6.9800000000000001E-2</v>
      </c>
      <c r="F119" s="34">
        <v>0.12609999999999999</v>
      </c>
      <c r="G119" s="34">
        <v>0</v>
      </c>
      <c r="H119" s="34">
        <v>0</v>
      </c>
      <c r="I119" s="34">
        <v>0</v>
      </c>
      <c r="J119" s="34">
        <v>2.0799999999999999E-2</v>
      </c>
      <c r="K119" s="34">
        <v>5.7500000000000002E-2</v>
      </c>
      <c r="L119" s="34">
        <v>0.1053</v>
      </c>
      <c r="M119" s="34">
        <v>0</v>
      </c>
      <c r="N119" s="34">
        <v>0</v>
      </c>
      <c r="O119" s="34">
        <v>0</v>
      </c>
      <c r="P119" s="34">
        <v>4.5499999999999999E-2</v>
      </c>
      <c r="Q119" s="34">
        <v>0.03</v>
      </c>
      <c r="R119" s="34">
        <v>0</v>
      </c>
      <c r="S119" s="34">
        <v>3.39E-2</v>
      </c>
      <c r="T119" s="34">
        <v>0</v>
      </c>
      <c r="U119" s="34">
        <v>3.3700000000000001E-2</v>
      </c>
      <c r="V119" s="34">
        <v>2.69E-2</v>
      </c>
      <c r="W119" s="34">
        <v>0</v>
      </c>
      <c r="X119" s="34">
        <v>9.6799999999999997E-2</v>
      </c>
      <c r="Y119" s="34">
        <v>0.1724</v>
      </c>
      <c r="Z119" s="34">
        <v>0</v>
      </c>
      <c r="AA119" s="34">
        <v>7.8399999999999997E-2</v>
      </c>
      <c r="AB119" s="34">
        <v>9.7199999999999995E-2</v>
      </c>
      <c r="AC119" s="34">
        <v>0</v>
      </c>
      <c r="AD119" s="34">
        <v>7.6899999999999996E-2</v>
      </c>
      <c r="AE119" s="34">
        <v>0</v>
      </c>
      <c r="AF119" s="34">
        <v>0</v>
      </c>
      <c r="AG119" s="34">
        <v>0</v>
      </c>
      <c r="AH119" s="34">
        <v>0.22919999999999999</v>
      </c>
      <c r="AI119" s="34">
        <v>4.7600000000000003E-2</v>
      </c>
      <c r="AJ119" s="34">
        <v>0</v>
      </c>
      <c r="AK119" s="34">
        <v>0.1008</v>
      </c>
      <c r="AL119" s="34">
        <v>0.2034</v>
      </c>
      <c r="AM119" s="34">
        <v>0.2162</v>
      </c>
      <c r="AN119" s="34">
        <v>3.6400000000000002E-2</v>
      </c>
      <c r="AO119" s="34">
        <v>0</v>
      </c>
      <c r="AP119" s="34">
        <v>0</v>
      </c>
      <c r="AQ119" s="35">
        <f t="shared" si="22"/>
        <v>5.0126315789473685E-2</v>
      </c>
      <c r="AR119" s="36"/>
    </row>
    <row r="120" spans="1:44" ht="15.75" customHeight="1">
      <c r="A120" s="79">
        <v>47</v>
      </c>
      <c r="B120" s="77" t="s">
        <v>197</v>
      </c>
      <c r="C120" s="78" t="s">
        <v>64</v>
      </c>
      <c r="D120" s="64" t="s">
        <v>169</v>
      </c>
      <c r="E120" s="34">
        <v>0.85119999999999996</v>
      </c>
      <c r="F120" s="34">
        <v>0.7117</v>
      </c>
      <c r="G120" s="34">
        <v>0.98250000000000004</v>
      </c>
      <c r="H120" s="34">
        <v>1</v>
      </c>
      <c r="I120" s="34">
        <v>1</v>
      </c>
      <c r="J120" s="34">
        <v>0.97919999999999996</v>
      </c>
      <c r="K120" s="34">
        <v>0.87360000000000004</v>
      </c>
      <c r="L120" s="34">
        <v>0.89470000000000005</v>
      </c>
      <c r="M120" s="34">
        <v>1</v>
      </c>
      <c r="N120" s="34">
        <v>1</v>
      </c>
      <c r="O120" s="34">
        <v>0.96550000000000002</v>
      </c>
      <c r="P120" s="34">
        <v>0.51519999999999999</v>
      </c>
      <c r="Q120" s="34">
        <v>0.94</v>
      </c>
      <c r="R120" s="34">
        <v>1</v>
      </c>
      <c r="S120" s="34">
        <v>0.94920000000000004</v>
      </c>
      <c r="T120" s="34">
        <v>0.95650000000000002</v>
      </c>
      <c r="U120" s="34">
        <v>0.91679999999999995</v>
      </c>
      <c r="V120" s="34">
        <v>0.87629999999999997</v>
      </c>
      <c r="W120" s="34">
        <v>1</v>
      </c>
      <c r="X120" s="34">
        <v>0.8387</v>
      </c>
      <c r="Y120" s="34">
        <v>0.8276</v>
      </c>
      <c r="Z120" s="34">
        <v>1</v>
      </c>
      <c r="AA120" s="34">
        <v>0.8105</v>
      </c>
      <c r="AB120" s="34">
        <v>0.60419999999999996</v>
      </c>
      <c r="AC120" s="34">
        <v>0.91669999999999996</v>
      </c>
      <c r="AD120" s="34">
        <v>0.60260000000000002</v>
      </c>
      <c r="AE120" s="34">
        <v>0.97829999999999995</v>
      </c>
      <c r="AF120" s="34">
        <v>1</v>
      </c>
      <c r="AG120" s="34">
        <v>1</v>
      </c>
      <c r="AH120" s="34">
        <v>0.5625</v>
      </c>
      <c r="AI120" s="34">
        <v>0.93879999999999997</v>
      </c>
      <c r="AJ120" s="34">
        <v>1</v>
      </c>
      <c r="AK120" s="34">
        <v>0.81399999999999995</v>
      </c>
      <c r="AL120" s="34">
        <v>0.71189999999999998</v>
      </c>
      <c r="AM120" s="34">
        <v>0.78380000000000005</v>
      </c>
      <c r="AN120" s="34">
        <v>0.96360000000000001</v>
      </c>
      <c r="AO120" s="34">
        <v>1</v>
      </c>
      <c r="AP120" s="34">
        <v>1</v>
      </c>
      <c r="AQ120" s="35">
        <f t="shared" si="22"/>
        <v>0.88856842105263134</v>
      </c>
      <c r="AR120" s="36"/>
    </row>
    <row r="121" spans="1:44" ht="15.75" customHeight="1">
      <c r="A121" s="79">
        <v>48</v>
      </c>
      <c r="B121" s="77" t="s">
        <v>198</v>
      </c>
      <c r="C121" s="78" t="s">
        <v>64</v>
      </c>
      <c r="D121" s="64" t="s">
        <v>169</v>
      </c>
      <c r="E121" s="34">
        <v>4.7000000000000002E-3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3.4500000000000003E-2</v>
      </c>
      <c r="P121" s="34">
        <v>1.52E-2</v>
      </c>
      <c r="Q121" s="34">
        <v>0</v>
      </c>
      <c r="R121" s="34">
        <v>0</v>
      </c>
      <c r="S121" s="34">
        <v>0</v>
      </c>
      <c r="T121" s="34">
        <v>0</v>
      </c>
      <c r="U121" s="34">
        <v>4.0000000000000001E-3</v>
      </c>
      <c r="V121" s="34">
        <v>8.0600000000000005E-2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5">
        <f t="shared" si="22"/>
        <v>3.6578947368421056E-3</v>
      </c>
      <c r="AR121" s="36"/>
    </row>
    <row r="122" spans="1:44" ht="15.75" customHeight="1">
      <c r="A122" s="79"/>
      <c r="B122" s="80" t="s">
        <v>199</v>
      </c>
      <c r="C122" s="81"/>
      <c r="D122" s="78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34"/>
      <c r="S122" s="82"/>
      <c r="T122" s="82"/>
      <c r="U122" s="82"/>
      <c r="V122" s="82"/>
      <c r="W122" s="34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22"/>
      <c r="AR122" s="83"/>
    </row>
    <row r="123" spans="1:44" ht="15.75" customHeight="1">
      <c r="A123" s="79">
        <v>49</v>
      </c>
      <c r="B123" s="84" t="s">
        <v>200</v>
      </c>
      <c r="C123" s="78" t="s">
        <v>64</v>
      </c>
      <c r="D123" s="64" t="s">
        <v>201</v>
      </c>
      <c r="E123" s="34">
        <v>0.19339999999999999</v>
      </c>
      <c r="F123" s="34">
        <v>0.4829</v>
      </c>
      <c r="G123" s="34">
        <v>0</v>
      </c>
      <c r="H123" s="34">
        <v>0.35099999999999998</v>
      </c>
      <c r="I123" s="34">
        <v>5.3800000000000001E-2</v>
      </c>
      <c r="J123" s="34">
        <v>0</v>
      </c>
      <c r="K123" s="34">
        <v>0.1318</v>
      </c>
      <c r="L123" s="34">
        <v>0.31690000000000002</v>
      </c>
      <c r="M123" s="34">
        <v>0.64610000000000001</v>
      </c>
      <c r="N123" s="34">
        <v>3.7499999999999999E-2</v>
      </c>
      <c r="O123" s="34">
        <v>0</v>
      </c>
      <c r="P123" s="34">
        <v>0.13900000000000001</v>
      </c>
      <c r="Q123" s="34">
        <v>0.12609999999999999</v>
      </c>
      <c r="R123" s="34">
        <v>5.8200000000000002E-2</v>
      </c>
      <c r="S123" s="34">
        <v>0.60580000000000001</v>
      </c>
      <c r="T123" s="34">
        <v>0</v>
      </c>
      <c r="U123" s="34">
        <v>0.52910000000000001</v>
      </c>
      <c r="V123" s="34">
        <v>0.53879999999999995</v>
      </c>
      <c r="W123" s="34">
        <v>0.69969999999999999</v>
      </c>
      <c r="X123" s="34">
        <v>0.2155</v>
      </c>
      <c r="Y123" s="34">
        <v>0.218</v>
      </c>
      <c r="Z123" s="34">
        <v>0</v>
      </c>
      <c r="AA123" s="34">
        <v>0.80800000000000005</v>
      </c>
      <c r="AB123" s="34">
        <v>0.49299999999999999</v>
      </c>
      <c r="AC123" s="34">
        <v>6.7599999999999993E-2</v>
      </c>
      <c r="AD123" s="34">
        <v>0.64429999999999998</v>
      </c>
      <c r="AE123" s="34">
        <v>0</v>
      </c>
      <c r="AF123" s="34">
        <v>0</v>
      </c>
      <c r="AG123" s="34">
        <v>9.1000000000000004E-3</v>
      </c>
      <c r="AH123" s="34">
        <v>4.41E-2</v>
      </c>
      <c r="AI123" s="34">
        <v>0.7429</v>
      </c>
      <c r="AJ123" s="34">
        <v>0.72689999999999999</v>
      </c>
      <c r="AK123" s="34">
        <v>8.4599999999999995E-2</v>
      </c>
      <c r="AL123" s="34">
        <v>0.3604</v>
      </c>
      <c r="AM123" s="34">
        <v>4.4299999999999999E-2</v>
      </c>
      <c r="AN123" s="34">
        <v>0</v>
      </c>
      <c r="AO123" s="34">
        <v>1.66E-2</v>
      </c>
      <c r="AP123" s="34">
        <v>0.47220000000000001</v>
      </c>
      <c r="AQ123" s="35">
        <f t="shared" ref="AQ123:AQ125" si="23">AVERAGE(E123:AP123)</f>
        <v>0.25941052631578954</v>
      </c>
      <c r="AR123" s="36"/>
    </row>
    <row r="124" spans="1:44" ht="15.75" customHeight="1">
      <c r="A124" s="79">
        <v>50</v>
      </c>
      <c r="B124" s="84" t="s">
        <v>202</v>
      </c>
      <c r="C124" s="78" t="s">
        <v>64</v>
      </c>
      <c r="D124" s="64" t="s">
        <v>201</v>
      </c>
      <c r="E124" s="34">
        <v>0.63770000000000004</v>
      </c>
      <c r="F124" s="34">
        <v>0.1176</v>
      </c>
      <c r="G124" s="34">
        <v>0.98050000000000004</v>
      </c>
      <c r="H124" s="34">
        <v>0.64900000000000002</v>
      </c>
      <c r="I124" s="34">
        <v>0.7077</v>
      </c>
      <c r="J124" s="34">
        <v>0.97709999999999997</v>
      </c>
      <c r="K124" s="34">
        <v>0.8236</v>
      </c>
      <c r="L124" s="34">
        <v>0.44259999999999999</v>
      </c>
      <c r="M124" s="34">
        <v>0.1852</v>
      </c>
      <c r="N124" s="34">
        <v>0.58279999999999998</v>
      </c>
      <c r="O124" s="34">
        <v>0.85829999999999995</v>
      </c>
      <c r="P124" s="34">
        <v>0.68189999999999995</v>
      </c>
      <c r="Q124" s="34">
        <v>0.79890000000000005</v>
      </c>
      <c r="R124" s="34">
        <v>0.873</v>
      </c>
      <c r="S124" s="34">
        <v>0.2555</v>
      </c>
      <c r="T124" s="34">
        <v>0.78029999999999999</v>
      </c>
      <c r="U124" s="34">
        <v>0.38369999999999999</v>
      </c>
      <c r="V124" s="34">
        <v>0.26040000000000002</v>
      </c>
      <c r="W124" s="34">
        <v>0</v>
      </c>
      <c r="X124" s="34">
        <v>0.6431</v>
      </c>
      <c r="Y124" s="34">
        <v>0.55230000000000001</v>
      </c>
      <c r="Z124" s="34">
        <v>0.41970000000000002</v>
      </c>
      <c r="AA124" s="34">
        <v>7.5300000000000006E-2</v>
      </c>
      <c r="AB124" s="34">
        <v>0.17130000000000001</v>
      </c>
      <c r="AC124" s="34">
        <v>0.86119999999999997</v>
      </c>
      <c r="AD124" s="34">
        <v>0.35570000000000002</v>
      </c>
      <c r="AE124" s="34">
        <v>0.81269999999999998</v>
      </c>
      <c r="AF124" s="34">
        <v>0.77049999999999996</v>
      </c>
      <c r="AG124" s="34">
        <v>0.87580000000000002</v>
      </c>
      <c r="AH124" s="34">
        <v>0.45750000000000002</v>
      </c>
      <c r="AI124" s="34">
        <v>0.23350000000000001</v>
      </c>
      <c r="AJ124" s="34">
        <v>9.6299999999999997E-2</v>
      </c>
      <c r="AK124" s="34">
        <v>0.57020000000000004</v>
      </c>
      <c r="AL124" s="34">
        <v>0.45889999999999997</v>
      </c>
      <c r="AM124" s="34">
        <v>0.43290000000000001</v>
      </c>
      <c r="AN124" s="34">
        <v>0.76549999999999996</v>
      </c>
      <c r="AO124" s="34">
        <v>0.84409999999999996</v>
      </c>
      <c r="AP124" s="34">
        <v>0.46379999999999999</v>
      </c>
      <c r="AQ124" s="35">
        <f t="shared" si="23"/>
        <v>0.54884473684210533</v>
      </c>
      <c r="AR124" s="36"/>
    </row>
    <row r="125" spans="1:44" ht="15.75" customHeight="1">
      <c r="A125" s="79">
        <v>51</v>
      </c>
      <c r="B125" s="84" t="s">
        <v>203</v>
      </c>
      <c r="C125" s="78" t="s">
        <v>64</v>
      </c>
      <c r="D125" s="64" t="s">
        <v>201</v>
      </c>
      <c r="E125" s="34">
        <v>0</v>
      </c>
      <c r="F125" s="34">
        <v>7.2099999999999997E-2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9.1200000000000003E-2</v>
      </c>
      <c r="T125" s="34">
        <v>0</v>
      </c>
      <c r="U125" s="34">
        <v>7.3000000000000001E-3</v>
      </c>
      <c r="V125" s="34">
        <v>0</v>
      </c>
      <c r="W125" s="34">
        <v>0</v>
      </c>
      <c r="X125" s="34">
        <v>0</v>
      </c>
      <c r="Y125" s="34">
        <v>0</v>
      </c>
      <c r="Z125" s="34">
        <v>0.55879999999999996</v>
      </c>
      <c r="AA125" s="34">
        <v>8.8999999999999999E-3</v>
      </c>
      <c r="AB125" s="34">
        <v>8.9099999999999999E-2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0.15090000000000001</v>
      </c>
      <c r="AI125" s="34">
        <v>3.0999999999999999E-3</v>
      </c>
      <c r="AJ125" s="34">
        <v>0</v>
      </c>
      <c r="AK125" s="34">
        <v>0</v>
      </c>
      <c r="AL125" s="34">
        <v>5.6300000000000003E-2</v>
      </c>
      <c r="AM125" s="34">
        <v>2.3999999999999998E-3</v>
      </c>
      <c r="AN125" s="34">
        <v>0</v>
      </c>
      <c r="AO125" s="34">
        <v>0</v>
      </c>
      <c r="AP125" s="34">
        <v>5.8999999999999999E-3</v>
      </c>
      <c r="AQ125" s="35">
        <f t="shared" si="23"/>
        <v>2.752631578947368E-2</v>
      </c>
      <c r="AR125" s="36"/>
    </row>
    <row r="126" spans="1:44" ht="15.75" customHeight="1">
      <c r="A126" s="67">
        <v>52</v>
      </c>
      <c r="B126" s="72" t="s">
        <v>204</v>
      </c>
      <c r="C126" s="85" t="s">
        <v>205</v>
      </c>
      <c r="D126" s="18" t="s">
        <v>201</v>
      </c>
      <c r="E126" s="39" t="s">
        <v>206</v>
      </c>
      <c r="F126" s="39" t="s">
        <v>207</v>
      </c>
      <c r="G126" s="39" t="s">
        <v>206</v>
      </c>
      <c r="H126" s="39" t="s">
        <v>206</v>
      </c>
      <c r="I126" s="39" t="s">
        <v>206</v>
      </c>
      <c r="J126" s="39" t="s">
        <v>206</v>
      </c>
      <c r="K126" s="39" t="s">
        <v>206</v>
      </c>
      <c r="L126" s="39" t="s">
        <v>206</v>
      </c>
      <c r="M126" s="39" t="s">
        <v>207</v>
      </c>
      <c r="N126" s="39" t="s">
        <v>206</v>
      </c>
      <c r="O126" s="39" t="s">
        <v>206</v>
      </c>
      <c r="P126" s="39" t="s">
        <v>206</v>
      </c>
      <c r="Q126" s="39" t="s">
        <v>206</v>
      </c>
      <c r="R126" s="39" t="s">
        <v>206</v>
      </c>
      <c r="S126" s="39" t="s">
        <v>207</v>
      </c>
      <c r="T126" s="39" t="s">
        <v>206</v>
      </c>
      <c r="U126" s="39" t="s">
        <v>207</v>
      </c>
      <c r="V126" s="39" t="s">
        <v>207</v>
      </c>
      <c r="W126" s="39" t="s">
        <v>207</v>
      </c>
      <c r="X126" s="39" t="s">
        <v>206</v>
      </c>
      <c r="Y126" s="39" t="s">
        <v>206</v>
      </c>
      <c r="Z126" s="39" t="s">
        <v>208</v>
      </c>
      <c r="AA126" s="39" t="s">
        <v>207</v>
      </c>
      <c r="AB126" s="39" t="s">
        <v>207</v>
      </c>
      <c r="AC126" s="39" t="s">
        <v>206</v>
      </c>
      <c r="AD126" s="39" t="s">
        <v>207</v>
      </c>
      <c r="AE126" s="39" t="s">
        <v>206</v>
      </c>
      <c r="AF126" s="39" t="s">
        <v>206</v>
      </c>
      <c r="AG126" s="39" t="s">
        <v>206</v>
      </c>
      <c r="AH126" s="39" t="s">
        <v>206</v>
      </c>
      <c r="AI126" s="39" t="s">
        <v>207</v>
      </c>
      <c r="AJ126" s="39" t="s">
        <v>207</v>
      </c>
      <c r="AK126" s="39" t="s">
        <v>206</v>
      </c>
      <c r="AL126" s="39" t="s">
        <v>206</v>
      </c>
      <c r="AM126" s="39" t="s">
        <v>206</v>
      </c>
      <c r="AN126" s="39" t="s">
        <v>206</v>
      </c>
      <c r="AO126" s="39" t="s">
        <v>206</v>
      </c>
      <c r="AP126" s="39" t="s">
        <v>207</v>
      </c>
      <c r="AQ126" s="86" t="s">
        <v>206</v>
      </c>
      <c r="AR126" s="40"/>
    </row>
    <row r="127" spans="1:44">
      <c r="A127" s="87"/>
      <c r="B127" s="68" t="s">
        <v>209</v>
      </c>
      <c r="C127" s="88"/>
      <c r="D127" s="8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22"/>
      <c r="AR127" s="40"/>
    </row>
    <row r="128" spans="1:44" ht="15.75" customHeight="1">
      <c r="A128" s="67">
        <v>53</v>
      </c>
      <c r="B128" s="72" t="s">
        <v>210</v>
      </c>
      <c r="C128" s="38" t="s">
        <v>64</v>
      </c>
      <c r="D128" s="18" t="s">
        <v>211</v>
      </c>
      <c r="E128" s="34">
        <v>0.23</v>
      </c>
      <c r="F128" s="34">
        <v>0.23</v>
      </c>
      <c r="G128" s="34">
        <v>0.23</v>
      </c>
      <c r="H128" s="34">
        <v>0.23</v>
      </c>
      <c r="I128" s="34">
        <v>0.23</v>
      </c>
      <c r="J128" s="34">
        <v>0.23</v>
      </c>
      <c r="K128" s="34">
        <v>0.23</v>
      </c>
      <c r="L128" s="34">
        <v>0.23</v>
      </c>
      <c r="M128" s="34">
        <v>0.23</v>
      </c>
      <c r="N128" s="34">
        <v>0.23</v>
      </c>
      <c r="O128" s="34">
        <v>0.23</v>
      </c>
      <c r="P128" s="34">
        <v>0.23</v>
      </c>
      <c r="Q128" s="34">
        <v>0.23</v>
      </c>
      <c r="R128" s="34">
        <v>0.23</v>
      </c>
      <c r="S128" s="34">
        <v>0.23</v>
      </c>
      <c r="T128" s="34">
        <v>0.23</v>
      </c>
      <c r="U128" s="34">
        <v>0.23</v>
      </c>
      <c r="V128" s="34">
        <v>0.23</v>
      </c>
      <c r="W128" s="34">
        <v>0.23</v>
      </c>
      <c r="X128" s="34">
        <v>0.23</v>
      </c>
      <c r="Y128" s="34">
        <v>0.23</v>
      </c>
      <c r="Z128" s="34">
        <v>0.23</v>
      </c>
      <c r="AA128" s="34">
        <v>0.23</v>
      </c>
      <c r="AB128" s="34">
        <v>0.23</v>
      </c>
      <c r="AC128" s="34">
        <v>0.23</v>
      </c>
      <c r="AD128" s="34">
        <v>0.23</v>
      </c>
      <c r="AE128" s="34">
        <v>0.23</v>
      </c>
      <c r="AF128" s="34">
        <v>0.23</v>
      </c>
      <c r="AG128" s="34">
        <v>0.23</v>
      </c>
      <c r="AH128" s="34">
        <v>0.23</v>
      </c>
      <c r="AI128" s="34">
        <v>0.23</v>
      </c>
      <c r="AJ128" s="34">
        <v>0.23</v>
      </c>
      <c r="AK128" s="34">
        <v>0.23</v>
      </c>
      <c r="AL128" s="34">
        <v>0.23</v>
      </c>
      <c r="AM128" s="34">
        <v>0.23</v>
      </c>
      <c r="AN128" s="34">
        <v>0.23</v>
      </c>
      <c r="AO128" s="34">
        <v>0.23</v>
      </c>
      <c r="AP128" s="34">
        <v>0.23</v>
      </c>
      <c r="AQ128" s="35">
        <f>AVERAGE(E128:AP128)</f>
        <v>0.23000000000000023</v>
      </c>
      <c r="AR128" s="36"/>
    </row>
    <row r="129" spans="1:44" ht="15.75" customHeight="1">
      <c r="A129" s="67">
        <v>54</v>
      </c>
      <c r="B129" s="72" t="s">
        <v>212</v>
      </c>
      <c r="C129" s="38" t="s">
        <v>73</v>
      </c>
      <c r="D129" s="18" t="s">
        <v>211</v>
      </c>
      <c r="E129" s="39">
        <f t="shared" ref="E129:AP129" si="24">((E67+E69+E70+E71+E72+E73+E74+E75+E76)*0.23)</f>
        <v>219.5258</v>
      </c>
      <c r="F129" s="39">
        <f t="shared" si="24"/>
        <v>139.518</v>
      </c>
      <c r="G129" s="39">
        <f t="shared" si="24"/>
        <v>44.631499999999996</v>
      </c>
      <c r="H129" s="39">
        <f t="shared" si="24"/>
        <v>68.063900000000004</v>
      </c>
      <c r="I129" s="39">
        <f t="shared" si="24"/>
        <v>64.797900000000013</v>
      </c>
      <c r="J129" s="39">
        <f t="shared" si="24"/>
        <v>37.4026</v>
      </c>
      <c r="K129" s="39">
        <f t="shared" si="24"/>
        <v>94.4495</v>
      </c>
      <c r="L129" s="39">
        <f t="shared" si="24"/>
        <v>37.703900000000004</v>
      </c>
      <c r="M129" s="39">
        <f t="shared" si="24"/>
        <v>81.951300000000018</v>
      </c>
      <c r="N129" s="39">
        <f t="shared" si="24"/>
        <v>96.754100000000008</v>
      </c>
      <c r="O129" s="39">
        <f t="shared" si="24"/>
        <v>37.057600000000001</v>
      </c>
      <c r="P129" s="39">
        <f t="shared" si="24"/>
        <v>65.469499999999996</v>
      </c>
      <c r="Q129" s="39">
        <f t="shared" si="24"/>
        <v>102.39139999999999</v>
      </c>
      <c r="R129" s="39">
        <f t="shared" si="24"/>
        <v>30.081699999999998</v>
      </c>
      <c r="S129" s="39">
        <f t="shared" si="24"/>
        <v>42.142900000000004</v>
      </c>
      <c r="T129" s="39">
        <f t="shared" si="24"/>
        <v>31.404199999999999</v>
      </c>
      <c r="U129" s="39">
        <f t="shared" si="24"/>
        <v>441.14230000000003</v>
      </c>
      <c r="V129" s="39">
        <f t="shared" si="24"/>
        <v>166.15200000000002</v>
      </c>
      <c r="W129" s="39">
        <f t="shared" si="24"/>
        <v>124.34030000000001</v>
      </c>
      <c r="X129" s="39">
        <f t="shared" si="24"/>
        <v>44.249699999999997</v>
      </c>
      <c r="Y129" s="39">
        <f t="shared" si="24"/>
        <v>54.307600000000001</v>
      </c>
      <c r="Z129" s="39">
        <f t="shared" si="24"/>
        <v>66.582700000000003</v>
      </c>
      <c r="AA129" s="39">
        <f t="shared" si="24"/>
        <v>148.0694</v>
      </c>
      <c r="AB129" s="39">
        <f t="shared" si="24"/>
        <v>146.62270000000001</v>
      </c>
      <c r="AC129" s="39">
        <f t="shared" si="24"/>
        <v>37.832700000000003</v>
      </c>
      <c r="AD129" s="39">
        <f t="shared" si="24"/>
        <v>57.7806</v>
      </c>
      <c r="AE129" s="39">
        <f t="shared" si="24"/>
        <v>41.487400000000001</v>
      </c>
      <c r="AF129" s="39">
        <f t="shared" si="24"/>
        <v>119.13080000000001</v>
      </c>
      <c r="AG129" s="39">
        <f t="shared" si="24"/>
        <v>321.10300000000001</v>
      </c>
      <c r="AH129" s="39">
        <f t="shared" si="24"/>
        <v>242.5994</v>
      </c>
      <c r="AI129" s="39">
        <f t="shared" si="24"/>
        <v>129.34280000000001</v>
      </c>
      <c r="AJ129" s="39">
        <f t="shared" si="24"/>
        <v>133.33100000000002</v>
      </c>
      <c r="AK129" s="39">
        <f t="shared" si="24"/>
        <v>182.77180000000001</v>
      </c>
      <c r="AL129" s="39">
        <f t="shared" si="24"/>
        <v>152.89020000000002</v>
      </c>
      <c r="AM129" s="39">
        <f t="shared" si="24"/>
        <v>350.60969999999998</v>
      </c>
      <c r="AN129" s="39">
        <f t="shared" si="24"/>
        <v>113.68210000000001</v>
      </c>
      <c r="AO129" s="39">
        <f t="shared" si="24"/>
        <v>78.1494</v>
      </c>
      <c r="AP129" s="39">
        <f t="shared" si="24"/>
        <v>233.15560000000002</v>
      </c>
      <c r="AQ129" s="28">
        <f t="shared" ref="AQ129:AQ130" si="25">SUM(E129:AP129)</f>
        <v>4578.6790000000001</v>
      </c>
      <c r="AR129" s="40"/>
    </row>
    <row r="130" spans="1:44" ht="15.75" customHeight="1">
      <c r="A130" s="67">
        <v>55</v>
      </c>
      <c r="B130" s="72" t="s">
        <v>213</v>
      </c>
      <c r="C130" s="38" t="s">
        <v>73</v>
      </c>
      <c r="D130" s="18" t="s">
        <v>214</v>
      </c>
      <c r="E130" s="39">
        <f>((E67+E70+E71+E75+E76)*0.522)</f>
        <v>282.39678000000004</v>
      </c>
      <c r="F130" s="39">
        <f t="shared" ref="F130:P130" si="26">((F67+F70+F71+F75+F76)*0.804)</f>
        <v>294.23184000000003</v>
      </c>
      <c r="G130" s="39">
        <f t="shared" si="26"/>
        <v>64.352159999999998</v>
      </c>
      <c r="H130" s="39">
        <f t="shared" si="26"/>
        <v>92.411760000000001</v>
      </c>
      <c r="I130" s="39">
        <f t="shared" si="26"/>
        <v>166.45212000000001</v>
      </c>
      <c r="J130" s="39">
        <f t="shared" si="26"/>
        <v>122.92355999999999</v>
      </c>
      <c r="K130" s="39">
        <f t="shared" si="26"/>
        <v>158.85432000000003</v>
      </c>
      <c r="L130" s="39">
        <f t="shared" si="26"/>
        <v>41.502479999999998</v>
      </c>
      <c r="M130" s="39">
        <f t="shared" si="26"/>
        <v>57.148320000000005</v>
      </c>
      <c r="N130" s="39">
        <f t="shared" si="26"/>
        <v>278.55384000000004</v>
      </c>
      <c r="O130" s="39">
        <f t="shared" si="26"/>
        <v>107.31792000000002</v>
      </c>
      <c r="P130" s="39">
        <f t="shared" si="26"/>
        <v>120.93768</v>
      </c>
      <c r="Q130" s="39">
        <f>((Q67+Q70+Q71+Q75+Q76)*0.522)</f>
        <v>64.127700000000004</v>
      </c>
      <c r="R130" s="39">
        <f t="shared" ref="R130:AB130" si="27">((R67+R70+R71+R75+R76)*0.804)</f>
        <v>62.937120000000007</v>
      </c>
      <c r="S130" s="39">
        <f t="shared" si="27"/>
        <v>0</v>
      </c>
      <c r="T130" s="39">
        <f t="shared" si="27"/>
        <v>92.291160000000005</v>
      </c>
      <c r="U130" s="39">
        <f t="shared" si="27"/>
        <v>1293.25812</v>
      </c>
      <c r="V130" s="39">
        <f t="shared" si="27"/>
        <v>363.28739999999999</v>
      </c>
      <c r="W130" s="39">
        <f t="shared" si="27"/>
        <v>240.28344000000001</v>
      </c>
      <c r="X130" s="39">
        <f t="shared" si="27"/>
        <v>94.140360000000015</v>
      </c>
      <c r="Y130" s="39">
        <f t="shared" si="27"/>
        <v>86.598839999999996</v>
      </c>
      <c r="Z130" s="39">
        <f t="shared" si="27"/>
        <v>151.57812000000001</v>
      </c>
      <c r="AA130" s="39">
        <f t="shared" si="27"/>
        <v>215.74536000000003</v>
      </c>
      <c r="AB130" s="39">
        <f t="shared" si="27"/>
        <v>340.42967999999996</v>
      </c>
      <c r="AC130" s="39">
        <f>((AC67+AC70+AC71+AC75+AC76)*0.522)</f>
        <v>64.153800000000004</v>
      </c>
      <c r="AD130" s="39">
        <f t="shared" ref="AD130:AJ130" si="28">((AD67+AD70+AD71+AD75+AD76)*0.804)</f>
        <v>121.89444000000002</v>
      </c>
      <c r="AE130" s="39">
        <f t="shared" si="28"/>
        <v>112.18212000000001</v>
      </c>
      <c r="AF130" s="39">
        <f t="shared" si="28"/>
        <v>219.59652</v>
      </c>
      <c r="AG130" s="39">
        <f t="shared" si="28"/>
        <v>722.52264000000002</v>
      </c>
      <c r="AH130" s="39">
        <f t="shared" si="28"/>
        <v>481.49952000000002</v>
      </c>
      <c r="AI130" s="39">
        <f t="shared" si="28"/>
        <v>246.88428000000002</v>
      </c>
      <c r="AJ130" s="39">
        <f t="shared" si="28"/>
        <v>240.7176</v>
      </c>
      <c r="AK130" s="39">
        <f>((AK67+AK70+AK71+AK75+AK76)*0.522)</f>
        <v>243.6174</v>
      </c>
      <c r="AL130" s="39">
        <f t="shared" ref="AL130:AM130" si="29">((AL67+AL70+AL71+AL75+AL76)*0.804)</f>
        <v>414.09215999999998</v>
      </c>
      <c r="AM130" s="39">
        <f t="shared" si="29"/>
        <v>881.37696000000005</v>
      </c>
      <c r="AN130" s="39">
        <f>((AN67+AN70+AN71+AN75+AN76)*0.522)</f>
        <v>183.18024000000003</v>
      </c>
      <c r="AO130" s="39">
        <f t="shared" ref="AO130:AP130" si="30">((AO67+AO70+AO71+AO75+AO76)*0.804)</f>
        <v>113.71776</v>
      </c>
      <c r="AP130" s="39">
        <f t="shared" si="30"/>
        <v>532.12740000000008</v>
      </c>
      <c r="AQ130" s="28">
        <f t="shared" si="25"/>
        <v>9369.3229200000005</v>
      </c>
      <c r="AR130" s="40"/>
    </row>
    <row r="131" spans="1:44" ht="15.75" customHeight="1">
      <c r="A131" s="79"/>
      <c r="B131" s="68" t="s">
        <v>215</v>
      </c>
      <c r="C131" s="49"/>
      <c r="D131" s="50"/>
      <c r="E131" s="60"/>
      <c r="F131" s="60"/>
      <c r="G131" s="60"/>
      <c r="H131" s="60"/>
      <c r="I131" s="60"/>
      <c r="J131" s="60"/>
      <c r="K131" s="60"/>
      <c r="L131" s="60"/>
      <c r="M131" s="21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22"/>
      <c r="AR131" s="61"/>
    </row>
    <row r="132" spans="1:44" ht="15.75" customHeight="1">
      <c r="A132" s="79">
        <v>56</v>
      </c>
      <c r="B132" s="84" t="s">
        <v>216</v>
      </c>
      <c r="C132" s="78" t="s">
        <v>64</v>
      </c>
      <c r="D132" s="64" t="s">
        <v>119</v>
      </c>
      <c r="E132" s="34">
        <f t="shared" ref="E132:AG132" si="31">((E33)/(E33+(E39/2.5)))</f>
        <v>5.6324066146983282E-3</v>
      </c>
      <c r="F132" s="34">
        <f t="shared" si="31"/>
        <v>8.8520643013950857E-3</v>
      </c>
      <c r="G132" s="34">
        <f t="shared" si="31"/>
        <v>6.2719518314099346E-2</v>
      </c>
      <c r="H132" s="34">
        <f t="shared" si="31"/>
        <v>2.5627883136852898E-2</v>
      </c>
      <c r="I132" s="34">
        <f t="shared" si="31"/>
        <v>1.8735011990407675E-2</v>
      </c>
      <c r="J132" s="34">
        <f t="shared" si="31"/>
        <v>3.733572281959379E-2</v>
      </c>
      <c r="K132" s="34">
        <f t="shared" si="31"/>
        <v>3.0271841133377733E-2</v>
      </c>
      <c r="L132" s="34">
        <f t="shared" si="31"/>
        <v>0.11510128913443832</v>
      </c>
      <c r="M132" s="34">
        <f t="shared" si="31"/>
        <v>3.7890269778720828E-2</v>
      </c>
      <c r="N132" s="34">
        <f t="shared" si="31"/>
        <v>0</v>
      </c>
      <c r="O132" s="34">
        <f t="shared" si="31"/>
        <v>1.8662287249925351E-2</v>
      </c>
      <c r="P132" s="34">
        <f t="shared" si="31"/>
        <v>4.9180327868852458E-2</v>
      </c>
      <c r="Q132" s="34">
        <f t="shared" si="31"/>
        <v>0</v>
      </c>
      <c r="R132" s="34">
        <f t="shared" si="31"/>
        <v>3.8255547054322873E-2</v>
      </c>
      <c r="S132" s="34">
        <f t="shared" si="31"/>
        <v>7.9693975135479753E-2</v>
      </c>
      <c r="T132" s="34">
        <f t="shared" si="31"/>
        <v>2.1902926230944454E-2</v>
      </c>
      <c r="U132" s="34">
        <f t="shared" si="31"/>
        <v>1.9024861689255523E-3</v>
      </c>
      <c r="V132" s="34">
        <f t="shared" si="31"/>
        <v>2.21837703536093E-2</v>
      </c>
      <c r="W132" s="34">
        <f t="shared" si="31"/>
        <v>1.0844105144443481E-2</v>
      </c>
      <c r="X132" s="34">
        <f t="shared" si="31"/>
        <v>6.5211720719937388E-2</v>
      </c>
      <c r="Y132" s="34">
        <f t="shared" si="31"/>
        <v>5.0704796673765332E-2</v>
      </c>
      <c r="Z132" s="34">
        <f t="shared" si="31"/>
        <v>3.8633905115129034E-2</v>
      </c>
      <c r="AA132" s="34">
        <f t="shared" si="31"/>
        <v>4.0948364112853693E-2</v>
      </c>
      <c r="AB132" s="34">
        <f t="shared" si="31"/>
        <v>2.1588946459412783E-2</v>
      </c>
      <c r="AC132" s="34">
        <f t="shared" si="31"/>
        <v>1</v>
      </c>
      <c r="AD132" s="34">
        <f t="shared" si="31"/>
        <v>1.9805117642398794E-2</v>
      </c>
      <c r="AE132" s="34">
        <f t="shared" si="31"/>
        <v>7.7136686207960506E-2</v>
      </c>
      <c r="AF132" s="34">
        <f t="shared" si="31"/>
        <v>2.2003168456257702E-2</v>
      </c>
      <c r="AG132" s="34">
        <f t="shared" si="31"/>
        <v>6.2000892812856499E-3</v>
      </c>
      <c r="AH132" s="34">
        <v>0</v>
      </c>
      <c r="AI132" s="34">
        <f t="shared" ref="AI132:AP132" si="32">((AI33)/(AI33+(AI39/2.5)))</f>
        <v>8.4061869535978481E-2</v>
      </c>
      <c r="AJ132" s="34">
        <f t="shared" si="32"/>
        <v>3.4632034632034632E-2</v>
      </c>
      <c r="AK132" s="34">
        <f t="shared" si="32"/>
        <v>1.8006338231057333E-2</v>
      </c>
      <c r="AL132" s="34">
        <f t="shared" si="32"/>
        <v>5.4660340643242888E-3</v>
      </c>
      <c r="AM132" s="34">
        <f t="shared" si="32"/>
        <v>2.7051300085482108E-3</v>
      </c>
      <c r="AN132" s="34">
        <f t="shared" si="32"/>
        <v>2.3419935048713463E-2</v>
      </c>
      <c r="AO132" s="34">
        <f t="shared" si="32"/>
        <v>3.5335689045936397E-2</v>
      </c>
      <c r="AP132" s="34">
        <f t="shared" si="32"/>
        <v>9.2036962043956852E-3</v>
      </c>
      <c r="AQ132" s="35">
        <f t="shared" ref="AQ132:AQ133" si="33">AVERAGE(E132:AP132)</f>
        <v>5.6311972470265169E-2</v>
      </c>
      <c r="AR132" s="36"/>
    </row>
    <row r="133" spans="1:44" ht="15.75" customHeight="1">
      <c r="A133" s="79">
        <v>57</v>
      </c>
      <c r="B133" s="84" t="s">
        <v>217</v>
      </c>
      <c r="C133" s="78" t="s">
        <v>64</v>
      </c>
      <c r="D133" s="64" t="s">
        <v>218</v>
      </c>
      <c r="E133" s="34">
        <f t="shared" ref="E133:AG133" si="34">((E39/2.5)/(E33+(E39/2.5)))</f>
        <v>0.99436759338530167</v>
      </c>
      <c r="F133" s="34">
        <f t="shared" si="34"/>
        <v>0.99114793569860493</v>
      </c>
      <c r="G133" s="34">
        <f t="shared" si="34"/>
        <v>0.93728048168590061</v>
      </c>
      <c r="H133" s="34">
        <f t="shared" si="34"/>
        <v>0.97437211686314706</v>
      </c>
      <c r="I133" s="34">
        <f t="shared" si="34"/>
        <v>0.98126498800959228</v>
      </c>
      <c r="J133" s="34">
        <f t="shared" si="34"/>
        <v>0.96266427718040626</v>
      </c>
      <c r="K133" s="34">
        <f t="shared" si="34"/>
        <v>0.96972815886662223</v>
      </c>
      <c r="L133" s="34">
        <f t="shared" si="34"/>
        <v>0.88489871086556182</v>
      </c>
      <c r="M133" s="34">
        <f t="shared" si="34"/>
        <v>0.96210973022127921</v>
      </c>
      <c r="N133" s="34">
        <f t="shared" si="34"/>
        <v>1</v>
      </c>
      <c r="O133" s="34">
        <f t="shared" si="34"/>
        <v>0.98133771275007464</v>
      </c>
      <c r="P133" s="34">
        <f t="shared" si="34"/>
        <v>0.95081967213114749</v>
      </c>
      <c r="Q133" s="34">
        <f t="shared" si="34"/>
        <v>1</v>
      </c>
      <c r="R133" s="34">
        <f t="shared" si="34"/>
        <v>0.96174445294567712</v>
      </c>
      <c r="S133" s="34">
        <f t="shared" si="34"/>
        <v>0.92030602486452029</v>
      </c>
      <c r="T133" s="34">
        <f t="shared" si="34"/>
        <v>0.97809707376905553</v>
      </c>
      <c r="U133" s="34">
        <f t="shared" si="34"/>
        <v>0.99809751383107448</v>
      </c>
      <c r="V133" s="34">
        <f t="shared" si="34"/>
        <v>0.9778162296463907</v>
      </c>
      <c r="W133" s="34">
        <f t="shared" si="34"/>
        <v>0.98915589485555655</v>
      </c>
      <c r="X133" s="34">
        <f t="shared" si="34"/>
        <v>0.93478827928006258</v>
      </c>
      <c r="Y133" s="34">
        <f t="shared" si="34"/>
        <v>0.94929520332623463</v>
      </c>
      <c r="Z133" s="34">
        <f t="shared" si="34"/>
        <v>0.96136609488487101</v>
      </c>
      <c r="AA133" s="34">
        <f t="shared" si="34"/>
        <v>0.95905163588714626</v>
      </c>
      <c r="AB133" s="34">
        <f t="shared" si="34"/>
        <v>0.97841105354058722</v>
      </c>
      <c r="AC133" s="34">
        <f t="shared" si="34"/>
        <v>0</v>
      </c>
      <c r="AD133" s="34">
        <f t="shared" si="34"/>
        <v>0.98019488235760122</v>
      </c>
      <c r="AE133" s="34">
        <f t="shared" si="34"/>
        <v>0.92286331379203945</v>
      </c>
      <c r="AF133" s="34">
        <f t="shared" si="34"/>
        <v>0.97799683154374228</v>
      </c>
      <c r="AG133" s="34">
        <f t="shared" si="34"/>
        <v>0.99379991071871432</v>
      </c>
      <c r="AH133" s="34">
        <v>1</v>
      </c>
      <c r="AI133" s="34">
        <f t="shared" ref="AI133:AP133" si="35">((AI39/2.5)/(AI33+(AI39/2.5)))</f>
        <v>0.9159381304640215</v>
      </c>
      <c r="AJ133" s="34">
        <f t="shared" si="35"/>
        <v>0.96536796536796532</v>
      </c>
      <c r="AK133" s="34">
        <f t="shared" si="35"/>
        <v>0.98199366176894265</v>
      </c>
      <c r="AL133" s="34">
        <f t="shared" si="35"/>
        <v>0.99453396593567567</v>
      </c>
      <c r="AM133" s="34">
        <f t="shared" si="35"/>
        <v>0.99729486999145178</v>
      </c>
      <c r="AN133" s="34">
        <f t="shared" si="35"/>
        <v>0.97658006495128657</v>
      </c>
      <c r="AO133" s="34">
        <f t="shared" si="35"/>
        <v>0.96466431095406358</v>
      </c>
      <c r="AP133" s="34">
        <f t="shared" si="35"/>
        <v>0.99079630379560435</v>
      </c>
      <c r="AQ133" s="35">
        <f t="shared" si="33"/>
        <v>0.94368802752973457</v>
      </c>
      <c r="AR133" s="36"/>
    </row>
    <row r="134" spans="1:44" ht="15.75" customHeight="1">
      <c r="A134" s="79"/>
      <c r="B134" s="80" t="s">
        <v>219</v>
      </c>
      <c r="C134" s="81"/>
      <c r="D134" s="78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2"/>
      <c r="AR134" s="23"/>
    </row>
    <row r="135" spans="1:44" ht="15.75" customHeight="1">
      <c r="A135" s="79">
        <v>58</v>
      </c>
      <c r="B135" s="84" t="s">
        <v>220</v>
      </c>
      <c r="C135" s="78" t="s">
        <v>64</v>
      </c>
      <c r="D135" s="64" t="s">
        <v>119</v>
      </c>
      <c r="E135" s="34">
        <f t="shared" ref="E135:AG135" si="36">(E37/(E37+E38+E39))</f>
        <v>0</v>
      </c>
      <c r="F135" s="34">
        <f t="shared" si="36"/>
        <v>0</v>
      </c>
      <c r="G135" s="34">
        <f t="shared" si="36"/>
        <v>0</v>
      </c>
      <c r="H135" s="34">
        <f t="shared" si="36"/>
        <v>0</v>
      </c>
      <c r="I135" s="34">
        <f t="shared" si="36"/>
        <v>0</v>
      </c>
      <c r="J135" s="34">
        <f t="shared" si="36"/>
        <v>0</v>
      </c>
      <c r="K135" s="34">
        <f t="shared" si="36"/>
        <v>0.16412691785826117</v>
      </c>
      <c r="L135" s="34">
        <f t="shared" si="36"/>
        <v>0.50233039875712071</v>
      </c>
      <c r="M135" s="34">
        <f t="shared" si="36"/>
        <v>0</v>
      </c>
      <c r="N135" s="34">
        <f t="shared" si="36"/>
        <v>0</v>
      </c>
      <c r="O135" s="34">
        <f t="shared" si="36"/>
        <v>0</v>
      </c>
      <c r="P135" s="34">
        <f t="shared" si="36"/>
        <v>0</v>
      </c>
      <c r="Q135" s="34">
        <f t="shared" si="36"/>
        <v>0</v>
      </c>
      <c r="R135" s="34">
        <f t="shared" si="36"/>
        <v>0</v>
      </c>
      <c r="S135" s="34">
        <f t="shared" si="36"/>
        <v>0</v>
      </c>
      <c r="T135" s="34">
        <f t="shared" si="36"/>
        <v>2.1902926230944454E-2</v>
      </c>
      <c r="U135" s="34">
        <f t="shared" si="36"/>
        <v>0</v>
      </c>
      <c r="V135" s="34">
        <f t="shared" si="36"/>
        <v>0</v>
      </c>
      <c r="W135" s="34">
        <f t="shared" si="36"/>
        <v>0</v>
      </c>
      <c r="X135" s="34">
        <f t="shared" si="36"/>
        <v>0</v>
      </c>
      <c r="Y135" s="34">
        <f t="shared" si="36"/>
        <v>0.12440370405013564</v>
      </c>
      <c r="Z135" s="34">
        <f t="shared" si="36"/>
        <v>0</v>
      </c>
      <c r="AA135" s="34">
        <f t="shared" si="36"/>
        <v>0</v>
      </c>
      <c r="AB135" s="34">
        <f t="shared" si="36"/>
        <v>0</v>
      </c>
      <c r="AC135" s="34">
        <f t="shared" si="36"/>
        <v>1</v>
      </c>
      <c r="AD135" s="34">
        <f t="shared" si="36"/>
        <v>0</v>
      </c>
      <c r="AE135" s="34">
        <f t="shared" si="36"/>
        <v>0</v>
      </c>
      <c r="AF135" s="34">
        <f t="shared" si="36"/>
        <v>0.12929007992477667</v>
      </c>
      <c r="AG135" s="34">
        <f t="shared" si="36"/>
        <v>0.51976223005201216</v>
      </c>
      <c r="AH135" s="34">
        <v>0.05</v>
      </c>
      <c r="AI135" s="34">
        <f t="shared" ref="AI135:AP135" si="37">(AI37/(AI37+AI38+AI39))</f>
        <v>0.1936653592836528</v>
      </c>
      <c r="AJ135" s="34">
        <f t="shared" si="37"/>
        <v>0</v>
      </c>
      <c r="AK135" s="34">
        <f t="shared" si="37"/>
        <v>2.6189229084329319E-2</v>
      </c>
      <c r="AL135" s="34">
        <f t="shared" si="37"/>
        <v>0</v>
      </c>
      <c r="AM135" s="34">
        <f t="shared" si="37"/>
        <v>5.9558793518631893E-2</v>
      </c>
      <c r="AN135" s="34">
        <f t="shared" si="37"/>
        <v>0</v>
      </c>
      <c r="AO135" s="34">
        <f t="shared" si="37"/>
        <v>0</v>
      </c>
      <c r="AP135" s="34">
        <f t="shared" si="37"/>
        <v>0</v>
      </c>
      <c r="AQ135" s="35">
        <f t="shared" ref="AQ135:AQ136" si="38">AVERAGE(E135:AP135)</f>
        <v>7.3453411546312228E-2</v>
      </c>
      <c r="AR135" s="36"/>
    </row>
    <row r="136" spans="1:44" ht="15.75" customHeight="1">
      <c r="A136" s="79">
        <v>59</v>
      </c>
      <c r="B136" s="84" t="s">
        <v>221</v>
      </c>
      <c r="C136" s="78" t="s">
        <v>64</v>
      </c>
      <c r="D136" s="64" t="s">
        <v>218</v>
      </c>
      <c r="E136" s="34">
        <f t="shared" ref="E136:AG136" si="39">(E39/(E37+E38+E39))</f>
        <v>1</v>
      </c>
      <c r="F136" s="34">
        <f t="shared" si="39"/>
        <v>1</v>
      </c>
      <c r="G136" s="34">
        <f t="shared" si="39"/>
        <v>1</v>
      </c>
      <c r="H136" s="34">
        <f t="shared" si="39"/>
        <v>1</v>
      </c>
      <c r="I136" s="34">
        <f t="shared" si="39"/>
        <v>1</v>
      </c>
      <c r="J136" s="34">
        <f t="shared" si="39"/>
        <v>1</v>
      </c>
      <c r="K136" s="34">
        <f t="shared" si="39"/>
        <v>0.83587308214173894</v>
      </c>
      <c r="L136" s="34">
        <f t="shared" si="39"/>
        <v>0.49766960124287934</v>
      </c>
      <c r="M136" s="34">
        <f t="shared" si="39"/>
        <v>1</v>
      </c>
      <c r="N136" s="34">
        <f t="shared" si="39"/>
        <v>1</v>
      </c>
      <c r="O136" s="34">
        <f t="shared" si="39"/>
        <v>1</v>
      </c>
      <c r="P136" s="34">
        <f t="shared" si="39"/>
        <v>1</v>
      </c>
      <c r="Q136" s="34">
        <f t="shared" si="39"/>
        <v>1</v>
      </c>
      <c r="R136" s="34">
        <f t="shared" si="39"/>
        <v>1</v>
      </c>
      <c r="S136" s="34">
        <f t="shared" si="39"/>
        <v>1</v>
      </c>
      <c r="T136" s="34">
        <f t="shared" si="39"/>
        <v>0.97809707376905553</v>
      </c>
      <c r="U136" s="34">
        <f t="shared" si="39"/>
        <v>1</v>
      </c>
      <c r="V136" s="34">
        <f t="shared" si="39"/>
        <v>1</v>
      </c>
      <c r="W136" s="34">
        <f t="shared" si="39"/>
        <v>1</v>
      </c>
      <c r="X136" s="34">
        <f t="shared" si="39"/>
        <v>1</v>
      </c>
      <c r="Y136" s="34">
        <f t="shared" si="39"/>
        <v>0.87559629594986443</v>
      </c>
      <c r="Z136" s="34">
        <f t="shared" si="39"/>
        <v>1</v>
      </c>
      <c r="AA136" s="34">
        <f t="shared" si="39"/>
        <v>1</v>
      </c>
      <c r="AB136" s="34">
        <f t="shared" si="39"/>
        <v>1</v>
      </c>
      <c r="AC136" s="34">
        <f t="shared" si="39"/>
        <v>0</v>
      </c>
      <c r="AD136" s="34">
        <f t="shared" si="39"/>
        <v>1</v>
      </c>
      <c r="AE136" s="34">
        <f t="shared" si="39"/>
        <v>1</v>
      </c>
      <c r="AF136" s="34">
        <f t="shared" si="39"/>
        <v>0.8707099200752233</v>
      </c>
      <c r="AG136" s="34">
        <f t="shared" si="39"/>
        <v>0.48023776994798784</v>
      </c>
      <c r="AH136" s="34">
        <v>0.95</v>
      </c>
      <c r="AI136" s="34">
        <f t="shared" ref="AI136:AP136" si="40">(AI39/(AI37+AI38+AI39))</f>
        <v>0.8063346407163472</v>
      </c>
      <c r="AJ136" s="34">
        <f t="shared" si="40"/>
        <v>1</v>
      </c>
      <c r="AK136" s="34">
        <f t="shared" si="40"/>
        <v>0.9738107709156707</v>
      </c>
      <c r="AL136" s="34">
        <f t="shared" si="40"/>
        <v>1</v>
      </c>
      <c r="AM136" s="34">
        <f t="shared" si="40"/>
        <v>0.94044120648136809</v>
      </c>
      <c r="AN136" s="34">
        <f t="shared" si="40"/>
        <v>1</v>
      </c>
      <c r="AO136" s="34">
        <f t="shared" si="40"/>
        <v>1</v>
      </c>
      <c r="AP136" s="34">
        <f t="shared" si="40"/>
        <v>1</v>
      </c>
      <c r="AQ136" s="35">
        <f t="shared" si="38"/>
        <v>0.92654658845368776</v>
      </c>
      <c r="AR136" s="36"/>
    </row>
    <row r="137" spans="1:44" ht="15.75" customHeight="1">
      <c r="A137" s="67"/>
      <c r="B137" s="68" t="s">
        <v>222</v>
      </c>
      <c r="C137" s="49"/>
      <c r="D137" s="5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22"/>
      <c r="AR137" s="61"/>
    </row>
    <row r="138" spans="1:44" ht="15.75" customHeight="1">
      <c r="A138" s="67">
        <v>60</v>
      </c>
      <c r="B138" s="89" t="s">
        <v>223</v>
      </c>
      <c r="C138" s="18" t="s">
        <v>50</v>
      </c>
      <c r="D138" s="18" t="s">
        <v>224</v>
      </c>
      <c r="E138" s="44">
        <v>905</v>
      </c>
      <c r="F138" s="44">
        <v>1144</v>
      </c>
      <c r="G138" s="44">
        <v>815</v>
      </c>
      <c r="H138" s="44">
        <v>1190</v>
      </c>
      <c r="I138" s="44">
        <v>874</v>
      </c>
      <c r="J138" s="44">
        <v>665</v>
      </c>
      <c r="K138" s="44">
        <v>254</v>
      </c>
      <c r="L138" s="44">
        <v>496</v>
      </c>
      <c r="M138" s="44">
        <v>532</v>
      </c>
      <c r="N138" s="44">
        <v>2169</v>
      </c>
      <c r="O138" s="44">
        <v>161</v>
      </c>
      <c r="P138" s="44">
        <v>359</v>
      </c>
      <c r="Q138" s="44">
        <v>0</v>
      </c>
      <c r="R138" s="44">
        <v>411</v>
      </c>
      <c r="S138" s="44">
        <v>321</v>
      </c>
      <c r="T138" s="44">
        <v>371</v>
      </c>
      <c r="U138" s="44">
        <v>9918</v>
      </c>
      <c r="V138" s="44">
        <v>1638</v>
      </c>
      <c r="W138" s="44">
        <v>1040</v>
      </c>
      <c r="X138" s="44">
        <v>278</v>
      </c>
      <c r="Y138" s="44">
        <v>771</v>
      </c>
      <c r="Z138" s="44">
        <v>461</v>
      </c>
      <c r="AA138" s="44">
        <v>1046</v>
      </c>
      <c r="AB138" s="44">
        <v>1175</v>
      </c>
      <c r="AC138" s="44">
        <v>129</v>
      </c>
      <c r="AD138" s="44">
        <v>727</v>
      </c>
      <c r="AE138" s="44">
        <v>1278</v>
      </c>
      <c r="AF138" s="44">
        <v>1300</v>
      </c>
      <c r="AG138" s="44">
        <v>899</v>
      </c>
      <c r="AH138" s="44">
        <v>2050</v>
      </c>
      <c r="AI138" s="44">
        <v>771</v>
      </c>
      <c r="AJ138" s="44">
        <v>1739</v>
      </c>
      <c r="AK138" s="44">
        <v>1038</v>
      </c>
      <c r="AL138" s="44">
        <v>2399</v>
      </c>
      <c r="AM138" s="44">
        <v>2950</v>
      </c>
      <c r="AN138" s="44">
        <v>1985</v>
      </c>
      <c r="AO138" s="44">
        <v>1053</v>
      </c>
      <c r="AP138" s="44">
        <v>878</v>
      </c>
      <c r="AQ138" s="28">
        <f t="shared" ref="AQ138:AQ141" si="41">SUM(E138:AP138)</f>
        <v>46190</v>
      </c>
      <c r="AR138" s="45"/>
    </row>
    <row r="139" spans="1:44" ht="15.75" customHeight="1">
      <c r="A139" s="67">
        <v>61</v>
      </c>
      <c r="B139" s="89" t="s">
        <v>225</v>
      </c>
      <c r="C139" s="18" t="s">
        <v>50</v>
      </c>
      <c r="D139" s="18" t="s">
        <v>226</v>
      </c>
      <c r="E139" s="44">
        <v>24</v>
      </c>
      <c r="F139" s="44">
        <v>325</v>
      </c>
      <c r="G139" s="44">
        <v>284</v>
      </c>
      <c r="H139" s="44">
        <v>178</v>
      </c>
      <c r="I139" s="44">
        <v>23</v>
      </c>
      <c r="J139" s="44">
        <v>13</v>
      </c>
      <c r="K139" s="44">
        <v>83</v>
      </c>
      <c r="L139" s="44">
        <v>32</v>
      </c>
      <c r="M139" s="44">
        <v>92</v>
      </c>
      <c r="N139" s="44">
        <v>63</v>
      </c>
      <c r="O139" s="44">
        <v>17</v>
      </c>
      <c r="P139" s="44">
        <v>189</v>
      </c>
      <c r="Q139" s="44">
        <v>0</v>
      </c>
      <c r="R139" s="44">
        <v>32</v>
      </c>
      <c r="S139" s="44">
        <v>20</v>
      </c>
      <c r="T139" s="44">
        <v>19</v>
      </c>
      <c r="U139" s="44">
        <v>2017</v>
      </c>
      <c r="V139" s="44">
        <v>222</v>
      </c>
      <c r="W139" s="44">
        <v>81</v>
      </c>
      <c r="X139" s="44">
        <v>152</v>
      </c>
      <c r="Y139" s="44">
        <v>200</v>
      </c>
      <c r="Z139" s="44">
        <v>37</v>
      </c>
      <c r="AA139" s="44">
        <v>395</v>
      </c>
      <c r="AB139" s="44">
        <v>35</v>
      </c>
      <c r="AC139" s="44">
        <v>60</v>
      </c>
      <c r="AD139" s="44">
        <v>99</v>
      </c>
      <c r="AE139" s="44">
        <v>38</v>
      </c>
      <c r="AF139" s="44">
        <v>53</v>
      </c>
      <c r="AG139" s="44">
        <v>44</v>
      </c>
      <c r="AH139" s="44"/>
      <c r="AI139" s="44">
        <v>58</v>
      </c>
      <c r="AJ139" s="44">
        <v>376</v>
      </c>
      <c r="AK139" s="44">
        <v>651</v>
      </c>
      <c r="AL139" s="44">
        <v>343</v>
      </c>
      <c r="AM139" s="44">
        <v>69</v>
      </c>
      <c r="AN139" s="44">
        <v>56</v>
      </c>
      <c r="AO139" s="44">
        <v>7</v>
      </c>
      <c r="AP139" s="44">
        <v>35</v>
      </c>
      <c r="AQ139" s="28">
        <f t="shared" si="41"/>
        <v>6422</v>
      </c>
      <c r="AR139" s="45"/>
    </row>
    <row r="140" spans="1:44" ht="15.75" customHeight="1">
      <c r="A140" s="67">
        <v>62</v>
      </c>
      <c r="B140" s="89" t="s">
        <v>227</v>
      </c>
      <c r="C140" s="18" t="s">
        <v>50</v>
      </c>
      <c r="D140" s="18" t="s">
        <v>228</v>
      </c>
      <c r="E140" s="44">
        <v>1001</v>
      </c>
      <c r="F140" s="44">
        <v>301</v>
      </c>
      <c r="G140" s="44">
        <v>110</v>
      </c>
      <c r="H140" s="44">
        <v>411</v>
      </c>
      <c r="I140" s="44">
        <v>140</v>
      </c>
      <c r="J140" s="44">
        <v>328</v>
      </c>
      <c r="K140" s="44">
        <v>21</v>
      </c>
      <c r="L140" s="44">
        <v>197</v>
      </c>
      <c r="M140" s="44">
        <v>121</v>
      </c>
      <c r="N140" s="44">
        <v>251</v>
      </c>
      <c r="O140" s="44">
        <v>41</v>
      </c>
      <c r="P140" s="44">
        <v>93</v>
      </c>
      <c r="Q140" s="44">
        <v>0</v>
      </c>
      <c r="R140" s="44">
        <v>125</v>
      </c>
      <c r="S140" s="44">
        <v>68</v>
      </c>
      <c r="T140" s="44">
        <v>149</v>
      </c>
      <c r="U140" s="44">
        <v>3788</v>
      </c>
      <c r="V140" s="44">
        <v>351</v>
      </c>
      <c r="W140" s="44">
        <v>365</v>
      </c>
      <c r="X140" s="44">
        <v>69</v>
      </c>
      <c r="Y140" s="44">
        <v>72</v>
      </c>
      <c r="Z140" s="44">
        <v>118</v>
      </c>
      <c r="AA140" s="44">
        <v>623</v>
      </c>
      <c r="AB140" s="44">
        <v>322</v>
      </c>
      <c r="AC140" s="44">
        <v>84</v>
      </c>
      <c r="AD140" s="44">
        <v>47</v>
      </c>
      <c r="AE140" s="44">
        <v>44</v>
      </c>
      <c r="AF140" s="44">
        <v>477</v>
      </c>
      <c r="AG140" s="44">
        <v>121</v>
      </c>
      <c r="AH140" s="44">
        <v>599</v>
      </c>
      <c r="AI140" s="44">
        <v>452</v>
      </c>
      <c r="AJ140" s="44">
        <v>858</v>
      </c>
      <c r="AK140" s="44">
        <v>254</v>
      </c>
      <c r="AL140" s="44">
        <v>422</v>
      </c>
      <c r="AM140" s="44">
        <v>872</v>
      </c>
      <c r="AN140" s="44">
        <v>88</v>
      </c>
      <c r="AO140" s="44">
        <v>249</v>
      </c>
      <c r="AP140" s="44">
        <v>203</v>
      </c>
      <c r="AQ140" s="28">
        <f t="shared" si="41"/>
        <v>13835</v>
      </c>
      <c r="AR140" s="45"/>
    </row>
    <row r="141" spans="1:44" ht="15.75" customHeight="1">
      <c r="A141" s="67">
        <v>63</v>
      </c>
      <c r="B141" s="89" t="s">
        <v>229</v>
      </c>
      <c r="C141" s="90" t="s">
        <v>50</v>
      </c>
      <c r="D141" s="18" t="s">
        <v>228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v>0</v>
      </c>
      <c r="AO141" s="44">
        <v>0</v>
      </c>
      <c r="AP141" s="44">
        <v>0</v>
      </c>
      <c r="AQ141" s="28">
        <f t="shared" si="41"/>
        <v>0</v>
      </c>
      <c r="AR141" s="45"/>
    </row>
    <row r="142" spans="1:44" ht="15.75" customHeight="1">
      <c r="A142" s="91"/>
      <c r="B142" s="49"/>
      <c r="C142" s="49"/>
      <c r="D142" s="49"/>
      <c r="E142" s="92"/>
      <c r="F142" s="92"/>
      <c r="G142" s="92"/>
      <c r="H142" s="92"/>
      <c r="I142" s="92"/>
      <c r="J142" s="92"/>
      <c r="K142" s="92"/>
      <c r="L142" s="92"/>
      <c r="M142" s="92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92"/>
      <c r="AG142" s="92"/>
      <c r="AH142" s="92"/>
      <c r="AI142" s="92"/>
      <c r="AJ142" s="92"/>
      <c r="AK142" s="92"/>
      <c r="AL142" s="92"/>
      <c r="AM142" s="92"/>
      <c r="AN142" s="92"/>
      <c r="AO142" s="61"/>
      <c r="AP142" s="61"/>
      <c r="AQ142" s="86"/>
      <c r="AR142" s="61"/>
    </row>
    <row r="143" spans="1:44" ht="15.75" customHeight="1">
      <c r="A143" s="50"/>
      <c r="B143" s="49"/>
      <c r="C143" s="49"/>
      <c r="D143" s="49"/>
      <c r="E143" s="92"/>
      <c r="F143" s="92"/>
      <c r="G143" s="92"/>
      <c r="H143" s="92"/>
      <c r="I143" s="92"/>
      <c r="J143" s="92"/>
      <c r="K143" s="92"/>
      <c r="L143" s="92"/>
      <c r="M143" s="92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92"/>
      <c r="AG143" s="92"/>
      <c r="AH143" s="92"/>
      <c r="AI143" s="92"/>
      <c r="AJ143" s="92"/>
      <c r="AK143" s="92"/>
      <c r="AL143" s="92"/>
      <c r="AM143" s="92"/>
      <c r="AN143" s="92"/>
      <c r="AO143" s="61"/>
      <c r="AP143" s="61"/>
      <c r="AQ143" s="86"/>
      <c r="AR143" s="61"/>
    </row>
    <row r="144" spans="1:44" ht="15.75" customHeight="1">
      <c r="A144" s="91"/>
      <c r="B144" s="49"/>
      <c r="C144" s="49"/>
      <c r="D144" s="49"/>
      <c r="E144" s="92"/>
      <c r="F144" s="92"/>
      <c r="G144" s="92"/>
      <c r="H144" s="92"/>
      <c r="I144" s="92"/>
      <c r="J144" s="92"/>
      <c r="K144" s="92"/>
      <c r="L144" s="92"/>
      <c r="M144" s="92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92"/>
      <c r="AG144" s="92"/>
      <c r="AH144" s="92"/>
      <c r="AI144" s="92"/>
      <c r="AJ144" s="92"/>
      <c r="AK144" s="92"/>
      <c r="AL144" s="92"/>
      <c r="AM144" s="92"/>
      <c r="AN144" s="92"/>
      <c r="AO144" s="61"/>
      <c r="AP144" s="61"/>
      <c r="AQ144" s="86"/>
      <c r="AR144" s="61"/>
    </row>
    <row r="145" spans="1:44" ht="15.75" customHeight="1">
      <c r="A145" s="59"/>
      <c r="B145" s="49"/>
      <c r="C145" s="49"/>
      <c r="D145" s="49"/>
      <c r="E145" s="92"/>
      <c r="F145" s="92"/>
      <c r="G145" s="92"/>
      <c r="H145" s="92"/>
      <c r="I145" s="92"/>
      <c r="J145" s="92"/>
      <c r="K145" s="92"/>
      <c r="L145" s="92"/>
      <c r="M145" s="92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92"/>
      <c r="AG145" s="92"/>
      <c r="AH145" s="92"/>
      <c r="AI145" s="92"/>
      <c r="AJ145" s="92"/>
      <c r="AK145" s="92"/>
      <c r="AL145" s="92"/>
      <c r="AM145" s="92"/>
      <c r="AN145" s="92"/>
      <c r="AO145" s="61"/>
      <c r="AP145" s="61"/>
      <c r="AQ145" s="86"/>
      <c r="AR145" s="61"/>
    </row>
    <row r="146" spans="1:44" ht="15.75" customHeight="1">
      <c r="A146" s="59"/>
      <c r="B146" s="49"/>
      <c r="C146" s="49"/>
      <c r="D146" s="49"/>
      <c r="E146" s="92"/>
      <c r="F146" s="92"/>
      <c r="G146" s="92"/>
      <c r="H146" s="92"/>
      <c r="I146" s="92"/>
      <c r="J146" s="92"/>
      <c r="K146" s="92"/>
      <c r="L146" s="92"/>
      <c r="M146" s="92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92"/>
      <c r="AG146" s="92"/>
      <c r="AH146" s="92"/>
      <c r="AI146" s="92"/>
      <c r="AJ146" s="92"/>
      <c r="AK146" s="92"/>
      <c r="AL146" s="92"/>
      <c r="AM146" s="92"/>
      <c r="AN146" s="92"/>
      <c r="AO146" s="61"/>
      <c r="AP146" s="61"/>
      <c r="AQ146" s="86"/>
      <c r="AR146" s="61"/>
    </row>
    <row r="147" spans="1:44" ht="15.75" customHeight="1">
      <c r="A147" s="59"/>
      <c r="B147" s="49"/>
      <c r="C147" s="49"/>
      <c r="D147" s="49"/>
      <c r="E147" s="92"/>
      <c r="F147" s="92"/>
      <c r="G147" s="92"/>
      <c r="H147" s="92"/>
      <c r="I147" s="92"/>
      <c r="J147" s="92"/>
      <c r="K147" s="92"/>
      <c r="L147" s="92"/>
      <c r="M147" s="92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92"/>
      <c r="AG147" s="92"/>
      <c r="AH147" s="92"/>
      <c r="AI147" s="92"/>
      <c r="AJ147" s="92"/>
      <c r="AK147" s="92"/>
      <c r="AL147" s="92"/>
      <c r="AM147" s="92"/>
      <c r="AN147" s="92"/>
      <c r="AO147" s="61"/>
      <c r="AP147" s="61"/>
      <c r="AQ147" s="86"/>
      <c r="AR147" s="61"/>
    </row>
    <row r="148" spans="1:44" ht="15.75" customHeight="1">
      <c r="A148" s="59"/>
      <c r="B148" s="49"/>
      <c r="C148" s="49"/>
      <c r="D148" s="49"/>
      <c r="E148" s="92"/>
      <c r="F148" s="92"/>
      <c r="G148" s="92"/>
      <c r="H148" s="92"/>
      <c r="I148" s="92"/>
      <c r="J148" s="92"/>
      <c r="K148" s="92"/>
      <c r="L148" s="92"/>
      <c r="M148" s="92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92"/>
      <c r="AG148" s="92"/>
      <c r="AH148" s="92"/>
      <c r="AI148" s="92"/>
      <c r="AJ148" s="92"/>
      <c r="AK148" s="92"/>
      <c r="AL148" s="92"/>
      <c r="AM148" s="92"/>
      <c r="AN148" s="92"/>
      <c r="AO148" s="61"/>
      <c r="AP148" s="61"/>
      <c r="AQ148" s="86"/>
      <c r="AR148" s="61"/>
    </row>
    <row r="149" spans="1:44" ht="15.75" customHeight="1">
      <c r="A149" s="59"/>
      <c r="B149" s="49"/>
      <c r="C149" s="49"/>
      <c r="D149" s="49"/>
      <c r="E149" s="92"/>
      <c r="F149" s="92"/>
      <c r="G149" s="92"/>
      <c r="H149" s="92"/>
      <c r="I149" s="92"/>
      <c r="J149" s="92"/>
      <c r="K149" s="92"/>
      <c r="L149" s="92"/>
      <c r="M149" s="92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92"/>
      <c r="AG149" s="92"/>
      <c r="AH149" s="92"/>
      <c r="AI149" s="92"/>
      <c r="AJ149" s="92"/>
      <c r="AK149" s="92"/>
      <c r="AL149" s="92"/>
      <c r="AM149" s="92"/>
      <c r="AN149" s="92"/>
      <c r="AO149" s="61"/>
      <c r="AP149" s="61"/>
      <c r="AQ149" s="86"/>
      <c r="AR149" s="61"/>
    </row>
    <row r="150" spans="1:44" ht="15.75" customHeight="1">
      <c r="A150" s="59"/>
      <c r="B150" s="49"/>
      <c r="C150" s="49"/>
      <c r="D150" s="49"/>
      <c r="E150" s="92"/>
      <c r="F150" s="92"/>
      <c r="G150" s="92"/>
      <c r="H150" s="92"/>
      <c r="I150" s="92"/>
      <c r="J150" s="92"/>
      <c r="K150" s="92"/>
      <c r="L150" s="92"/>
      <c r="M150" s="92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92"/>
      <c r="AG150" s="92"/>
      <c r="AH150" s="92"/>
      <c r="AI150" s="92"/>
      <c r="AJ150" s="92"/>
      <c r="AK150" s="92"/>
      <c r="AL150" s="92"/>
      <c r="AM150" s="92"/>
      <c r="AN150" s="92"/>
      <c r="AO150" s="61"/>
      <c r="AP150" s="61"/>
      <c r="AQ150" s="86"/>
      <c r="AR150" s="61"/>
    </row>
    <row r="151" spans="1:44" ht="15.75" customHeight="1">
      <c r="A151" s="59"/>
      <c r="B151" s="49"/>
      <c r="C151" s="49"/>
      <c r="D151" s="49"/>
      <c r="E151" s="92"/>
      <c r="F151" s="92"/>
      <c r="G151" s="92"/>
      <c r="H151" s="92"/>
      <c r="I151" s="92"/>
      <c r="J151" s="92"/>
      <c r="K151" s="92"/>
      <c r="L151" s="92"/>
      <c r="M151" s="92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92"/>
      <c r="AG151" s="92"/>
      <c r="AH151" s="92"/>
      <c r="AI151" s="92"/>
      <c r="AJ151" s="92"/>
      <c r="AK151" s="92"/>
      <c r="AL151" s="92"/>
      <c r="AM151" s="92"/>
      <c r="AN151" s="92"/>
      <c r="AO151" s="61"/>
      <c r="AP151" s="61"/>
      <c r="AQ151" s="86"/>
      <c r="AR151" s="61"/>
    </row>
    <row r="152" spans="1:44" ht="15.75" customHeight="1">
      <c r="A152" s="59"/>
      <c r="B152" s="49"/>
      <c r="C152" s="49"/>
      <c r="D152" s="49"/>
      <c r="E152" s="92"/>
      <c r="F152" s="92"/>
      <c r="G152" s="92"/>
      <c r="H152" s="92"/>
      <c r="I152" s="92"/>
      <c r="J152" s="92"/>
      <c r="K152" s="92"/>
      <c r="L152" s="92"/>
      <c r="M152" s="92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92"/>
      <c r="AG152" s="92"/>
      <c r="AH152" s="92"/>
      <c r="AI152" s="92"/>
      <c r="AJ152" s="92"/>
      <c r="AK152" s="92"/>
      <c r="AL152" s="92"/>
      <c r="AM152" s="92"/>
      <c r="AN152" s="92"/>
      <c r="AO152" s="61"/>
      <c r="AP152" s="61"/>
      <c r="AQ152" s="86"/>
      <c r="AR152" s="61"/>
    </row>
    <row r="153" spans="1:44" ht="15.75" customHeight="1">
      <c r="A153" s="59"/>
      <c r="B153" s="49"/>
      <c r="C153" s="49"/>
      <c r="D153" s="49"/>
      <c r="E153" s="92"/>
      <c r="F153" s="92"/>
      <c r="G153" s="92"/>
      <c r="H153" s="92"/>
      <c r="I153" s="92"/>
      <c r="J153" s="92"/>
      <c r="K153" s="92"/>
      <c r="L153" s="92"/>
      <c r="M153" s="92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92"/>
      <c r="AG153" s="92"/>
      <c r="AH153" s="92"/>
      <c r="AI153" s="92"/>
      <c r="AJ153" s="92"/>
      <c r="AK153" s="92"/>
      <c r="AL153" s="92"/>
      <c r="AM153" s="92"/>
      <c r="AN153" s="92"/>
      <c r="AO153" s="61"/>
      <c r="AP153" s="61"/>
      <c r="AQ153" s="86"/>
      <c r="AR153" s="61"/>
    </row>
    <row r="154" spans="1:44" ht="15.75" customHeight="1">
      <c r="A154" s="59"/>
      <c r="B154" s="49"/>
      <c r="C154" s="49"/>
      <c r="D154" s="49"/>
      <c r="E154" s="92"/>
      <c r="F154" s="92"/>
      <c r="G154" s="92"/>
      <c r="H154" s="92"/>
      <c r="I154" s="92"/>
      <c r="J154" s="92"/>
      <c r="K154" s="92"/>
      <c r="L154" s="92"/>
      <c r="M154" s="92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92"/>
      <c r="AG154" s="92"/>
      <c r="AH154" s="92"/>
      <c r="AI154" s="92"/>
      <c r="AJ154" s="92"/>
      <c r="AK154" s="92"/>
      <c r="AL154" s="92"/>
      <c r="AM154" s="92"/>
      <c r="AN154" s="92"/>
      <c r="AO154" s="61"/>
      <c r="AP154" s="61"/>
      <c r="AQ154" s="86"/>
      <c r="AR154" s="61"/>
    </row>
    <row r="155" spans="1:44" ht="15.75" customHeight="1">
      <c r="A155" s="59"/>
      <c r="B155" s="49"/>
      <c r="C155" s="49"/>
      <c r="D155" s="49"/>
      <c r="E155" s="92"/>
      <c r="F155" s="92"/>
      <c r="G155" s="92"/>
      <c r="H155" s="92"/>
      <c r="I155" s="92"/>
      <c r="J155" s="92"/>
      <c r="K155" s="92"/>
      <c r="L155" s="92"/>
      <c r="M155" s="92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92"/>
      <c r="AG155" s="92"/>
      <c r="AH155" s="92"/>
      <c r="AI155" s="92"/>
      <c r="AJ155" s="92"/>
      <c r="AK155" s="92"/>
      <c r="AL155" s="92"/>
      <c r="AM155" s="92"/>
      <c r="AN155" s="92"/>
      <c r="AO155" s="61"/>
      <c r="AP155" s="61"/>
      <c r="AQ155" s="86"/>
      <c r="AR155" s="61"/>
    </row>
    <row r="156" spans="1:44" ht="15.75" customHeight="1">
      <c r="A156" s="59"/>
      <c r="B156" s="49"/>
      <c r="C156" s="49"/>
      <c r="D156" s="49"/>
      <c r="E156" s="92"/>
      <c r="F156" s="92"/>
      <c r="G156" s="92"/>
      <c r="H156" s="92"/>
      <c r="I156" s="92"/>
      <c r="J156" s="92"/>
      <c r="K156" s="92"/>
      <c r="L156" s="92"/>
      <c r="M156" s="92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92"/>
      <c r="AG156" s="92"/>
      <c r="AH156" s="92"/>
      <c r="AI156" s="92"/>
      <c r="AJ156" s="92"/>
      <c r="AK156" s="92"/>
      <c r="AL156" s="92"/>
      <c r="AM156" s="92"/>
      <c r="AN156" s="92"/>
      <c r="AO156" s="61"/>
      <c r="AP156" s="61"/>
      <c r="AQ156" s="86"/>
      <c r="AR156" s="61"/>
    </row>
    <row r="157" spans="1:44" ht="15.75" customHeight="1">
      <c r="A157" s="59"/>
      <c r="B157" s="49"/>
      <c r="C157" s="49"/>
      <c r="D157" s="49"/>
      <c r="E157" s="92"/>
      <c r="F157" s="92"/>
      <c r="G157" s="92"/>
      <c r="H157" s="92"/>
      <c r="I157" s="92"/>
      <c r="J157" s="92"/>
      <c r="K157" s="92"/>
      <c r="L157" s="92"/>
      <c r="M157" s="92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92"/>
      <c r="AG157" s="92"/>
      <c r="AH157" s="92"/>
      <c r="AI157" s="92"/>
      <c r="AJ157" s="92"/>
      <c r="AK157" s="92"/>
      <c r="AL157" s="92"/>
      <c r="AM157" s="92"/>
      <c r="AN157" s="92"/>
      <c r="AO157" s="61"/>
      <c r="AP157" s="61"/>
      <c r="AQ157" s="86"/>
      <c r="AR157" s="61"/>
    </row>
    <row r="158" spans="1:44" ht="15.75" customHeight="1">
      <c r="A158" s="59"/>
      <c r="B158" s="49"/>
      <c r="C158" s="49"/>
      <c r="D158" s="49"/>
      <c r="E158" s="92"/>
      <c r="F158" s="92"/>
      <c r="G158" s="92"/>
      <c r="H158" s="92"/>
      <c r="I158" s="92"/>
      <c r="J158" s="92"/>
      <c r="K158" s="92"/>
      <c r="L158" s="92"/>
      <c r="M158" s="92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92"/>
      <c r="AG158" s="92"/>
      <c r="AH158" s="92"/>
      <c r="AI158" s="92"/>
      <c r="AJ158" s="92"/>
      <c r="AK158" s="92"/>
      <c r="AL158" s="92"/>
      <c r="AM158" s="92"/>
      <c r="AN158" s="92"/>
      <c r="AO158" s="61"/>
      <c r="AP158" s="61"/>
      <c r="AQ158" s="86"/>
      <c r="AR158" s="61"/>
    </row>
    <row r="159" spans="1:44" ht="15.75" customHeight="1">
      <c r="A159" s="59"/>
      <c r="B159" s="49"/>
      <c r="C159" s="49"/>
      <c r="D159" s="49"/>
      <c r="E159" s="92"/>
      <c r="F159" s="92"/>
      <c r="G159" s="92"/>
      <c r="H159" s="92"/>
      <c r="I159" s="92"/>
      <c r="J159" s="92"/>
      <c r="K159" s="92"/>
      <c r="L159" s="92"/>
      <c r="M159" s="92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92"/>
      <c r="AG159" s="92"/>
      <c r="AH159" s="92"/>
      <c r="AI159" s="92"/>
      <c r="AJ159" s="92"/>
      <c r="AK159" s="92"/>
      <c r="AL159" s="92"/>
      <c r="AM159" s="92"/>
      <c r="AN159" s="92"/>
      <c r="AO159" s="61"/>
      <c r="AP159" s="61"/>
      <c r="AQ159" s="86"/>
      <c r="AR159" s="61"/>
    </row>
    <row r="160" spans="1:44" ht="15.75" customHeight="1">
      <c r="A160" s="59"/>
      <c r="B160" s="49"/>
      <c r="C160" s="49"/>
      <c r="D160" s="49"/>
      <c r="E160" s="92"/>
      <c r="F160" s="92"/>
      <c r="G160" s="92"/>
      <c r="H160" s="92"/>
      <c r="I160" s="92"/>
      <c r="J160" s="92"/>
      <c r="K160" s="92"/>
      <c r="L160" s="92"/>
      <c r="M160" s="92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92"/>
      <c r="AG160" s="92"/>
      <c r="AH160" s="92"/>
      <c r="AI160" s="92"/>
      <c r="AJ160" s="92"/>
      <c r="AK160" s="92"/>
      <c r="AL160" s="92"/>
      <c r="AM160" s="92"/>
      <c r="AN160" s="92"/>
      <c r="AO160" s="61"/>
      <c r="AP160" s="61"/>
      <c r="AQ160" s="86"/>
      <c r="AR160" s="61"/>
    </row>
    <row r="161" spans="1:44" ht="15.75" customHeight="1">
      <c r="A161" s="59"/>
      <c r="B161" s="49"/>
      <c r="C161" s="49"/>
      <c r="D161" s="49"/>
      <c r="E161" s="92"/>
      <c r="F161" s="92"/>
      <c r="G161" s="92"/>
      <c r="H161" s="92"/>
      <c r="I161" s="92"/>
      <c r="J161" s="92"/>
      <c r="K161" s="92"/>
      <c r="L161" s="92"/>
      <c r="M161" s="92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92"/>
      <c r="AG161" s="92"/>
      <c r="AH161" s="92"/>
      <c r="AI161" s="92"/>
      <c r="AJ161" s="92"/>
      <c r="AK161" s="92"/>
      <c r="AL161" s="92"/>
      <c r="AM161" s="92"/>
      <c r="AN161" s="92"/>
      <c r="AO161" s="61"/>
      <c r="AP161" s="61"/>
      <c r="AQ161" s="86"/>
      <c r="AR161" s="61"/>
    </row>
    <row r="162" spans="1:44" ht="15.75" customHeight="1">
      <c r="A162" s="59"/>
      <c r="B162" s="49"/>
      <c r="C162" s="49"/>
      <c r="D162" s="49"/>
      <c r="E162" s="92"/>
      <c r="F162" s="92"/>
      <c r="G162" s="92"/>
      <c r="H162" s="92"/>
      <c r="I162" s="92"/>
      <c r="J162" s="92"/>
      <c r="K162" s="92"/>
      <c r="L162" s="92"/>
      <c r="M162" s="92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92"/>
      <c r="AG162" s="92"/>
      <c r="AH162" s="92"/>
      <c r="AI162" s="92"/>
      <c r="AJ162" s="92"/>
      <c r="AK162" s="92"/>
      <c r="AL162" s="92"/>
      <c r="AM162" s="92"/>
      <c r="AN162" s="92"/>
      <c r="AO162" s="61"/>
      <c r="AP162" s="61"/>
      <c r="AQ162" s="86"/>
      <c r="AR162" s="61"/>
    </row>
    <row r="163" spans="1:44" ht="15.75" customHeight="1">
      <c r="A163" s="59"/>
      <c r="B163" s="49"/>
      <c r="C163" s="49"/>
      <c r="D163" s="49"/>
      <c r="E163" s="92"/>
      <c r="F163" s="92"/>
      <c r="G163" s="92"/>
      <c r="H163" s="92"/>
      <c r="I163" s="92"/>
      <c r="J163" s="92"/>
      <c r="K163" s="92"/>
      <c r="L163" s="92"/>
      <c r="M163" s="92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92"/>
      <c r="AG163" s="92"/>
      <c r="AH163" s="92"/>
      <c r="AI163" s="92"/>
      <c r="AJ163" s="92"/>
      <c r="AK163" s="92"/>
      <c r="AL163" s="92"/>
      <c r="AM163" s="92"/>
      <c r="AN163" s="92"/>
      <c r="AO163" s="61"/>
      <c r="AP163" s="61"/>
      <c r="AQ163" s="86"/>
      <c r="AR163" s="61"/>
    </row>
    <row r="164" spans="1:44" ht="15.75" customHeight="1">
      <c r="A164" s="59"/>
      <c r="B164" s="49"/>
      <c r="C164" s="49"/>
      <c r="D164" s="49"/>
      <c r="E164" s="92"/>
      <c r="F164" s="92"/>
      <c r="G164" s="92"/>
      <c r="H164" s="92"/>
      <c r="I164" s="92"/>
      <c r="J164" s="92"/>
      <c r="K164" s="92"/>
      <c r="L164" s="92"/>
      <c r="M164" s="92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92"/>
      <c r="AG164" s="92"/>
      <c r="AH164" s="92"/>
      <c r="AI164" s="92"/>
      <c r="AJ164" s="92"/>
      <c r="AK164" s="92"/>
      <c r="AL164" s="92"/>
      <c r="AM164" s="92"/>
      <c r="AN164" s="92"/>
      <c r="AO164" s="61"/>
      <c r="AP164" s="61"/>
      <c r="AQ164" s="86"/>
      <c r="AR164" s="61"/>
    </row>
    <row r="165" spans="1:44" ht="15.75" customHeight="1">
      <c r="A165" s="59"/>
      <c r="B165" s="49"/>
      <c r="C165" s="49"/>
      <c r="D165" s="49"/>
      <c r="E165" s="92"/>
      <c r="F165" s="92"/>
      <c r="G165" s="92"/>
      <c r="H165" s="92"/>
      <c r="I165" s="92"/>
      <c r="J165" s="92"/>
      <c r="K165" s="92"/>
      <c r="L165" s="92"/>
      <c r="M165" s="92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92"/>
      <c r="AG165" s="92"/>
      <c r="AH165" s="92"/>
      <c r="AI165" s="92"/>
      <c r="AJ165" s="92"/>
      <c r="AK165" s="92"/>
      <c r="AL165" s="92"/>
      <c r="AM165" s="92"/>
      <c r="AN165" s="92"/>
      <c r="AO165" s="61"/>
      <c r="AP165" s="61"/>
      <c r="AQ165" s="86"/>
      <c r="AR165" s="61"/>
    </row>
    <row r="166" spans="1:44" ht="15.75" customHeight="1">
      <c r="A166" s="59"/>
      <c r="B166" s="49"/>
      <c r="C166" s="49"/>
      <c r="D166" s="49"/>
      <c r="E166" s="92"/>
      <c r="F166" s="92"/>
      <c r="G166" s="92"/>
      <c r="H166" s="92"/>
      <c r="I166" s="92"/>
      <c r="J166" s="92"/>
      <c r="K166" s="92"/>
      <c r="L166" s="92"/>
      <c r="M166" s="92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92"/>
      <c r="AG166" s="92"/>
      <c r="AH166" s="92"/>
      <c r="AI166" s="92"/>
      <c r="AJ166" s="92"/>
      <c r="AK166" s="92"/>
      <c r="AL166" s="92"/>
      <c r="AM166" s="92"/>
      <c r="AN166" s="92"/>
      <c r="AO166" s="61"/>
      <c r="AP166" s="61"/>
      <c r="AQ166" s="86"/>
      <c r="AR166" s="61"/>
    </row>
    <row r="167" spans="1:44" ht="15.75" customHeight="1">
      <c r="A167" s="59"/>
      <c r="B167" s="49"/>
      <c r="C167" s="49"/>
      <c r="D167" s="49"/>
      <c r="E167" s="92"/>
      <c r="F167" s="92"/>
      <c r="G167" s="92"/>
      <c r="H167" s="92"/>
      <c r="I167" s="92"/>
      <c r="J167" s="92"/>
      <c r="K167" s="92"/>
      <c r="L167" s="92"/>
      <c r="M167" s="92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92"/>
      <c r="AG167" s="92"/>
      <c r="AH167" s="92"/>
      <c r="AI167" s="92"/>
      <c r="AJ167" s="92"/>
      <c r="AK167" s="92"/>
      <c r="AL167" s="92"/>
      <c r="AM167" s="92"/>
      <c r="AN167" s="92"/>
      <c r="AO167" s="61"/>
      <c r="AP167" s="61"/>
      <c r="AQ167" s="86"/>
      <c r="AR167" s="61"/>
    </row>
    <row r="168" spans="1:44" ht="15.75" customHeight="1">
      <c r="A168" s="59"/>
      <c r="B168" s="49"/>
      <c r="C168" s="49"/>
      <c r="D168" s="49"/>
      <c r="E168" s="92"/>
      <c r="F168" s="92"/>
      <c r="G168" s="92"/>
      <c r="H168" s="92"/>
      <c r="I168" s="92"/>
      <c r="J168" s="92"/>
      <c r="K168" s="92"/>
      <c r="L168" s="92"/>
      <c r="M168" s="92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92"/>
      <c r="AG168" s="92"/>
      <c r="AH168" s="92"/>
      <c r="AI168" s="92"/>
      <c r="AJ168" s="92"/>
      <c r="AK168" s="92"/>
      <c r="AL168" s="92"/>
      <c r="AM168" s="92"/>
      <c r="AN168" s="92"/>
      <c r="AO168" s="61"/>
      <c r="AP168" s="61"/>
      <c r="AQ168" s="86"/>
      <c r="AR168" s="61"/>
    </row>
    <row r="169" spans="1:44" ht="15.75" customHeight="1">
      <c r="A169" s="59"/>
      <c r="B169" s="49"/>
      <c r="C169" s="49"/>
      <c r="D169" s="49"/>
      <c r="E169" s="92"/>
      <c r="F169" s="92"/>
      <c r="G169" s="92"/>
      <c r="H169" s="92"/>
      <c r="I169" s="92"/>
      <c r="J169" s="92"/>
      <c r="K169" s="92"/>
      <c r="L169" s="92"/>
      <c r="M169" s="92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92"/>
      <c r="AG169" s="92"/>
      <c r="AH169" s="92"/>
      <c r="AI169" s="92"/>
      <c r="AJ169" s="92"/>
      <c r="AK169" s="92"/>
      <c r="AL169" s="92"/>
      <c r="AM169" s="92"/>
      <c r="AN169" s="92"/>
      <c r="AO169" s="61"/>
      <c r="AP169" s="61"/>
      <c r="AQ169" s="86"/>
      <c r="AR169" s="61"/>
    </row>
    <row r="170" spans="1:44" ht="15.75" customHeight="1">
      <c r="A170" s="59"/>
      <c r="B170" s="49"/>
      <c r="C170" s="49"/>
      <c r="D170" s="49"/>
      <c r="E170" s="92"/>
      <c r="F170" s="92"/>
      <c r="G170" s="92"/>
      <c r="H170" s="92"/>
      <c r="I170" s="92"/>
      <c r="J170" s="92"/>
      <c r="K170" s="92"/>
      <c r="L170" s="92"/>
      <c r="M170" s="92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92"/>
      <c r="AG170" s="92"/>
      <c r="AH170" s="92"/>
      <c r="AI170" s="92"/>
      <c r="AJ170" s="92"/>
      <c r="AK170" s="92"/>
      <c r="AL170" s="92"/>
      <c r="AM170" s="92"/>
      <c r="AN170" s="92"/>
      <c r="AO170" s="61"/>
      <c r="AP170" s="61"/>
      <c r="AQ170" s="86"/>
      <c r="AR170" s="61"/>
    </row>
    <row r="171" spans="1:44" ht="15.75" customHeight="1">
      <c r="A171" s="59"/>
      <c r="B171" s="49"/>
      <c r="C171" s="49"/>
      <c r="D171" s="49"/>
      <c r="E171" s="92"/>
      <c r="F171" s="92"/>
      <c r="G171" s="92"/>
      <c r="H171" s="92"/>
      <c r="I171" s="92"/>
      <c r="J171" s="92"/>
      <c r="K171" s="92"/>
      <c r="L171" s="92"/>
      <c r="M171" s="92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92"/>
      <c r="AG171" s="92"/>
      <c r="AH171" s="92"/>
      <c r="AI171" s="92"/>
      <c r="AJ171" s="92"/>
      <c r="AK171" s="92"/>
      <c r="AL171" s="92"/>
      <c r="AM171" s="92"/>
      <c r="AN171" s="92"/>
      <c r="AO171" s="61"/>
      <c r="AP171" s="61"/>
      <c r="AQ171" s="86"/>
      <c r="AR171" s="61"/>
    </row>
    <row r="172" spans="1:44" ht="15.75" customHeight="1">
      <c r="A172" s="59"/>
      <c r="B172" s="49"/>
      <c r="C172" s="49"/>
      <c r="D172" s="49"/>
      <c r="E172" s="92"/>
      <c r="F172" s="92"/>
      <c r="G172" s="92"/>
      <c r="H172" s="92"/>
      <c r="I172" s="92"/>
      <c r="J172" s="92"/>
      <c r="K172" s="92"/>
      <c r="L172" s="92"/>
      <c r="M172" s="92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92"/>
      <c r="AG172" s="92"/>
      <c r="AH172" s="92"/>
      <c r="AI172" s="92"/>
      <c r="AJ172" s="92"/>
      <c r="AK172" s="92"/>
      <c r="AL172" s="92"/>
      <c r="AM172" s="92"/>
      <c r="AN172" s="92"/>
      <c r="AO172" s="61"/>
      <c r="AP172" s="61"/>
      <c r="AQ172" s="86"/>
      <c r="AR172" s="61"/>
    </row>
    <row r="173" spans="1:44" ht="15.75" customHeight="1">
      <c r="A173" s="59"/>
      <c r="B173" s="49"/>
      <c r="C173" s="49"/>
      <c r="D173" s="49"/>
      <c r="E173" s="92"/>
      <c r="F173" s="92"/>
      <c r="G173" s="92"/>
      <c r="H173" s="92"/>
      <c r="I173" s="92"/>
      <c r="J173" s="92"/>
      <c r="K173" s="92"/>
      <c r="L173" s="92"/>
      <c r="M173" s="92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92"/>
      <c r="AG173" s="92"/>
      <c r="AH173" s="92"/>
      <c r="AI173" s="92"/>
      <c r="AJ173" s="92"/>
      <c r="AK173" s="92"/>
      <c r="AL173" s="92"/>
      <c r="AM173" s="92"/>
      <c r="AN173" s="92"/>
      <c r="AO173" s="61"/>
      <c r="AP173" s="61"/>
      <c r="AQ173" s="86"/>
      <c r="AR173" s="61"/>
    </row>
    <row r="174" spans="1:44" ht="15.75" customHeight="1">
      <c r="A174" s="59"/>
      <c r="B174" s="49"/>
      <c r="C174" s="49"/>
      <c r="D174" s="49"/>
      <c r="E174" s="92"/>
      <c r="F174" s="92"/>
      <c r="G174" s="92"/>
      <c r="H174" s="92"/>
      <c r="I174" s="92"/>
      <c r="J174" s="92"/>
      <c r="K174" s="92"/>
      <c r="L174" s="92"/>
      <c r="M174" s="92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92"/>
      <c r="AG174" s="92"/>
      <c r="AH174" s="92"/>
      <c r="AI174" s="92"/>
      <c r="AJ174" s="92"/>
      <c r="AK174" s="92"/>
      <c r="AL174" s="92"/>
      <c r="AM174" s="92"/>
      <c r="AN174" s="92"/>
      <c r="AO174" s="61"/>
      <c r="AP174" s="61"/>
      <c r="AQ174" s="86"/>
      <c r="AR174" s="61"/>
    </row>
    <row r="175" spans="1:44" ht="15.75" customHeight="1">
      <c r="A175" s="59"/>
      <c r="B175" s="49"/>
      <c r="C175" s="49"/>
      <c r="D175" s="49"/>
      <c r="E175" s="92"/>
      <c r="F175" s="92"/>
      <c r="G175" s="92"/>
      <c r="H175" s="92"/>
      <c r="I175" s="92"/>
      <c r="J175" s="92"/>
      <c r="K175" s="92"/>
      <c r="L175" s="92"/>
      <c r="M175" s="92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92"/>
      <c r="AG175" s="92"/>
      <c r="AH175" s="92"/>
      <c r="AI175" s="92"/>
      <c r="AJ175" s="92"/>
      <c r="AK175" s="92"/>
      <c r="AL175" s="92"/>
      <c r="AM175" s="92"/>
      <c r="AN175" s="92"/>
      <c r="AO175" s="61"/>
      <c r="AP175" s="61"/>
      <c r="AQ175" s="86"/>
      <c r="AR175" s="61"/>
    </row>
    <row r="176" spans="1:44" ht="15.75" customHeight="1">
      <c r="A176" s="59"/>
      <c r="B176" s="49"/>
      <c r="C176" s="49"/>
      <c r="D176" s="49"/>
      <c r="E176" s="92"/>
      <c r="F176" s="92"/>
      <c r="G176" s="92"/>
      <c r="H176" s="92"/>
      <c r="I176" s="92"/>
      <c r="J176" s="92"/>
      <c r="K176" s="92"/>
      <c r="L176" s="92"/>
      <c r="M176" s="92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92"/>
      <c r="AG176" s="92"/>
      <c r="AH176" s="92"/>
      <c r="AI176" s="92"/>
      <c r="AJ176" s="92"/>
      <c r="AK176" s="92"/>
      <c r="AL176" s="92"/>
      <c r="AM176" s="92"/>
      <c r="AN176" s="92"/>
      <c r="AO176" s="61"/>
      <c r="AP176" s="61"/>
      <c r="AQ176" s="86"/>
      <c r="AR176" s="61"/>
    </row>
    <row r="177" spans="1:44" ht="15.75" customHeight="1">
      <c r="A177" s="59"/>
      <c r="B177" s="49"/>
      <c r="C177" s="49"/>
      <c r="D177" s="49"/>
      <c r="E177" s="92"/>
      <c r="F177" s="92"/>
      <c r="G177" s="92"/>
      <c r="H177" s="92"/>
      <c r="I177" s="92"/>
      <c r="J177" s="92"/>
      <c r="K177" s="92"/>
      <c r="L177" s="92"/>
      <c r="M177" s="92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92"/>
      <c r="AG177" s="92"/>
      <c r="AH177" s="92"/>
      <c r="AI177" s="92"/>
      <c r="AJ177" s="92"/>
      <c r="AK177" s="92"/>
      <c r="AL177" s="92"/>
      <c r="AM177" s="92"/>
      <c r="AN177" s="92"/>
      <c r="AO177" s="61"/>
      <c r="AP177" s="61"/>
      <c r="AQ177" s="86"/>
      <c r="AR177" s="61"/>
    </row>
    <row r="178" spans="1:44" ht="15.75" customHeight="1">
      <c r="A178" s="59"/>
      <c r="B178" s="49"/>
      <c r="C178" s="49"/>
      <c r="D178" s="49"/>
      <c r="E178" s="92"/>
      <c r="F178" s="92"/>
      <c r="G178" s="92"/>
      <c r="H178" s="92"/>
      <c r="I178" s="92"/>
      <c r="J178" s="92"/>
      <c r="K178" s="92"/>
      <c r="L178" s="92"/>
      <c r="M178" s="92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92"/>
      <c r="AG178" s="92"/>
      <c r="AH178" s="92"/>
      <c r="AI178" s="92"/>
      <c r="AJ178" s="92"/>
      <c r="AK178" s="92"/>
      <c r="AL178" s="92"/>
      <c r="AM178" s="92"/>
      <c r="AN178" s="92"/>
      <c r="AO178" s="61"/>
      <c r="AP178" s="61"/>
      <c r="AQ178" s="86"/>
      <c r="AR178" s="61"/>
    </row>
    <row r="179" spans="1:44" ht="15.75" customHeight="1">
      <c r="A179" s="59"/>
      <c r="B179" s="49"/>
      <c r="C179" s="49"/>
      <c r="D179" s="49"/>
      <c r="E179" s="92"/>
      <c r="F179" s="92"/>
      <c r="G179" s="92"/>
      <c r="H179" s="92"/>
      <c r="I179" s="92"/>
      <c r="J179" s="92"/>
      <c r="K179" s="92"/>
      <c r="L179" s="92"/>
      <c r="M179" s="92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92"/>
      <c r="AG179" s="92"/>
      <c r="AH179" s="92"/>
      <c r="AI179" s="92"/>
      <c r="AJ179" s="92"/>
      <c r="AK179" s="92"/>
      <c r="AL179" s="92"/>
      <c r="AM179" s="92"/>
      <c r="AN179" s="92"/>
      <c r="AO179" s="61"/>
      <c r="AP179" s="61"/>
      <c r="AQ179" s="86"/>
      <c r="AR179" s="61"/>
    </row>
    <row r="180" spans="1:44" ht="15.75" customHeight="1">
      <c r="A180" s="59"/>
      <c r="B180" s="49"/>
      <c r="C180" s="49"/>
      <c r="D180" s="49"/>
      <c r="E180" s="92"/>
      <c r="F180" s="92"/>
      <c r="G180" s="92"/>
      <c r="H180" s="92"/>
      <c r="I180" s="92"/>
      <c r="J180" s="92"/>
      <c r="K180" s="92"/>
      <c r="L180" s="92"/>
      <c r="M180" s="92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92"/>
      <c r="AG180" s="92"/>
      <c r="AH180" s="92"/>
      <c r="AI180" s="92"/>
      <c r="AJ180" s="92"/>
      <c r="AK180" s="92"/>
      <c r="AL180" s="92"/>
      <c r="AM180" s="92"/>
      <c r="AN180" s="92"/>
      <c r="AO180" s="61"/>
      <c r="AP180" s="61"/>
      <c r="AQ180" s="86"/>
      <c r="AR180" s="61"/>
    </row>
    <row r="181" spans="1:44" ht="15.75" customHeight="1">
      <c r="A181" s="59"/>
      <c r="B181" s="49"/>
      <c r="C181" s="49"/>
      <c r="D181" s="49"/>
      <c r="E181" s="92"/>
      <c r="F181" s="92"/>
      <c r="G181" s="92"/>
      <c r="H181" s="92"/>
      <c r="I181" s="92"/>
      <c r="J181" s="92"/>
      <c r="K181" s="92"/>
      <c r="L181" s="92"/>
      <c r="M181" s="92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92"/>
      <c r="AG181" s="92"/>
      <c r="AH181" s="92"/>
      <c r="AI181" s="92"/>
      <c r="AJ181" s="92"/>
      <c r="AK181" s="92"/>
      <c r="AL181" s="92"/>
      <c r="AM181" s="92"/>
      <c r="AN181" s="92"/>
      <c r="AO181" s="61"/>
      <c r="AP181" s="61"/>
      <c r="AQ181" s="86"/>
      <c r="AR181" s="61"/>
    </row>
    <row r="182" spans="1:44" ht="15.75" customHeight="1">
      <c r="A182" s="59"/>
      <c r="B182" s="49"/>
      <c r="C182" s="49"/>
      <c r="D182" s="49"/>
      <c r="E182" s="92"/>
      <c r="F182" s="92"/>
      <c r="G182" s="92"/>
      <c r="H182" s="92"/>
      <c r="I182" s="92"/>
      <c r="J182" s="92"/>
      <c r="K182" s="92"/>
      <c r="L182" s="92"/>
      <c r="M182" s="92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92"/>
      <c r="AG182" s="92"/>
      <c r="AH182" s="92"/>
      <c r="AI182" s="92"/>
      <c r="AJ182" s="92"/>
      <c r="AK182" s="92"/>
      <c r="AL182" s="92"/>
      <c r="AM182" s="92"/>
      <c r="AN182" s="92"/>
      <c r="AO182" s="61"/>
      <c r="AP182" s="61"/>
      <c r="AQ182" s="86"/>
      <c r="AR182" s="61"/>
    </row>
    <row r="183" spans="1:44" ht="15.75" customHeight="1">
      <c r="A183" s="59"/>
      <c r="B183" s="49"/>
      <c r="C183" s="49"/>
      <c r="D183" s="49"/>
      <c r="E183" s="92"/>
      <c r="F183" s="92"/>
      <c r="G183" s="92"/>
      <c r="H183" s="92"/>
      <c r="I183" s="92"/>
      <c r="J183" s="92"/>
      <c r="K183" s="92"/>
      <c r="L183" s="92"/>
      <c r="M183" s="92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92"/>
      <c r="AG183" s="92"/>
      <c r="AH183" s="92"/>
      <c r="AI183" s="92"/>
      <c r="AJ183" s="92"/>
      <c r="AK183" s="92"/>
      <c r="AL183" s="92"/>
      <c r="AM183" s="92"/>
      <c r="AN183" s="92"/>
      <c r="AO183" s="61"/>
      <c r="AP183" s="61"/>
      <c r="AQ183" s="86"/>
      <c r="AR183" s="61"/>
    </row>
    <row r="184" spans="1:44" ht="15.75" customHeight="1">
      <c r="A184" s="59"/>
      <c r="B184" s="49"/>
      <c r="C184" s="49"/>
      <c r="D184" s="49"/>
      <c r="E184" s="92"/>
      <c r="F184" s="92"/>
      <c r="G184" s="92"/>
      <c r="H184" s="92"/>
      <c r="I184" s="92"/>
      <c r="J184" s="92"/>
      <c r="K184" s="92"/>
      <c r="L184" s="92"/>
      <c r="M184" s="92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92"/>
      <c r="AG184" s="92"/>
      <c r="AH184" s="92"/>
      <c r="AI184" s="92"/>
      <c r="AJ184" s="92"/>
      <c r="AK184" s="92"/>
      <c r="AL184" s="92"/>
      <c r="AM184" s="92"/>
      <c r="AN184" s="92"/>
      <c r="AO184" s="61"/>
      <c r="AP184" s="61"/>
      <c r="AQ184" s="86"/>
      <c r="AR184" s="61"/>
    </row>
    <row r="185" spans="1:44" ht="15.75" customHeight="1">
      <c r="A185" s="59"/>
      <c r="B185" s="49"/>
      <c r="C185" s="49"/>
      <c r="D185" s="49"/>
      <c r="E185" s="92"/>
      <c r="F185" s="92"/>
      <c r="G185" s="92"/>
      <c r="H185" s="92"/>
      <c r="I185" s="92"/>
      <c r="J185" s="92"/>
      <c r="K185" s="92"/>
      <c r="L185" s="92"/>
      <c r="M185" s="92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92"/>
      <c r="AG185" s="92"/>
      <c r="AH185" s="92"/>
      <c r="AI185" s="92"/>
      <c r="AJ185" s="92"/>
      <c r="AK185" s="92"/>
      <c r="AL185" s="92"/>
      <c r="AM185" s="92"/>
      <c r="AN185" s="92"/>
      <c r="AO185" s="61"/>
      <c r="AP185" s="61"/>
      <c r="AQ185" s="86"/>
      <c r="AR185" s="61"/>
    </row>
    <row r="186" spans="1:44" ht="15.75" customHeight="1">
      <c r="A186" s="59"/>
      <c r="B186" s="49"/>
      <c r="C186" s="49"/>
      <c r="D186" s="49"/>
      <c r="E186" s="92"/>
      <c r="F186" s="92"/>
      <c r="G186" s="92"/>
      <c r="H186" s="92"/>
      <c r="I186" s="92"/>
      <c r="J186" s="92"/>
      <c r="K186" s="92"/>
      <c r="L186" s="92"/>
      <c r="M186" s="92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92"/>
      <c r="AG186" s="92"/>
      <c r="AH186" s="92"/>
      <c r="AI186" s="92"/>
      <c r="AJ186" s="92"/>
      <c r="AK186" s="92"/>
      <c r="AL186" s="92"/>
      <c r="AM186" s="92"/>
      <c r="AN186" s="92"/>
      <c r="AO186" s="61"/>
      <c r="AP186" s="61"/>
      <c r="AQ186" s="86"/>
      <c r="AR186" s="61"/>
    </row>
    <row r="187" spans="1:44" ht="15.75" customHeight="1">
      <c r="A187" s="59"/>
      <c r="B187" s="49"/>
      <c r="C187" s="49"/>
      <c r="D187" s="49"/>
      <c r="E187" s="92"/>
      <c r="F187" s="92"/>
      <c r="G187" s="92"/>
      <c r="H187" s="92"/>
      <c r="I187" s="92"/>
      <c r="J187" s="92"/>
      <c r="K187" s="92"/>
      <c r="L187" s="92"/>
      <c r="M187" s="92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92"/>
      <c r="AG187" s="92"/>
      <c r="AH187" s="92"/>
      <c r="AI187" s="92"/>
      <c r="AJ187" s="92"/>
      <c r="AK187" s="92"/>
      <c r="AL187" s="92"/>
      <c r="AM187" s="92"/>
      <c r="AN187" s="92"/>
      <c r="AO187" s="61"/>
      <c r="AP187" s="61"/>
      <c r="AQ187" s="86"/>
      <c r="AR187" s="61"/>
    </row>
    <row r="188" spans="1:44" ht="15.75" customHeight="1">
      <c r="A188" s="59"/>
      <c r="B188" s="49"/>
      <c r="C188" s="49"/>
      <c r="D188" s="49"/>
      <c r="E188" s="92"/>
      <c r="F188" s="92"/>
      <c r="G188" s="92"/>
      <c r="H188" s="92"/>
      <c r="I188" s="92"/>
      <c r="J188" s="92"/>
      <c r="K188" s="92"/>
      <c r="L188" s="92"/>
      <c r="M188" s="92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92"/>
      <c r="AG188" s="92"/>
      <c r="AH188" s="92"/>
      <c r="AI188" s="92"/>
      <c r="AJ188" s="92"/>
      <c r="AK188" s="92"/>
      <c r="AL188" s="92"/>
      <c r="AM188" s="92"/>
      <c r="AN188" s="92"/>
      <c r="AO188" s="61"/>
      <c r="AP188" s="61"/>
      <c r="AQ188" s="86"/>
      <c r="AR188" s="61"/>
    </row>
    <row r="189" spans="1:44" ht="15.75" customHeight="1">
      <c r="A189" s="59"/>
      <c r="B189" s="49"/>
      <c r="C189" s="49"/>
      <c r="D189" s="49"/>
      <c r="E189" s="92"/>
      <c r="F189" s="92"/>
      <c r="G189" s="92"/>
      <c r="H189" s="92"/>
      <c r="I189" s="92"/>
      <c r="J189" s="92"/>
      <c r="K189" s="92"/>
      <c r="L189" s="92"/>
      <c r="M189" s="92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92"/>
      <c r="AG189" s="92"/>
      <c r="AH189" s="92"/>
      <c r="AI189" s="92"/>
      <c r="AJ189" s="92"/>
      <c r="AK189" s="92"/>
      <c r="AL189" s="92"/>
      <c r="AM189" s="92"/>
      <c r="AN189" s="92"/>
      <c r="AO189" s="61"/>
      <c r="AP189" s="61"/>
      <c r="AQ189" s="86"/>
      <c r="AR189" s="61"/>
    </row>
    <row r="190" spans="1:44" ht="15.75" customHeight="1">
      <c r="A190" s="59"/>
      <c r="B190" s="49"/>
      <c r="C190" s="49"/>
      <c r="D190" s="49"/>
      <c r="E190" s="92"/>
      <c r="F190" s="92"/>
      <c r="G190" s="92"/>
      <c r="H190" s="92"/>
      <c r="I190" s="92"/>
      <c r="J190" s="92"/>
      <c r="K190" s="92"/>
      <c r="L190" s="92"/>
      <c r="M190" s="92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92"/>
      <c r="AG190" s="92"/>
      <c r="AH190" s="92"/>
      <c r="AI190" s="92"/>
      <c r="AJ190" s="92"/>
      <c r="AK190" s="92"/>
      <c r="AL190" s="92"/>
      <c r="AM190" s="92"/>
      <c r="AN190" s="92"/>
      <c r="AO190" s="61"/>
      <c r="AP190" s="61"/>
      <c r="AQ190" s="86"/>
      <c r="AR190" s="61"/>
    </row>
    <row r="191" spans="1:44" ht="15.75" customHeight="1">
      <c r="A191" s="59"/>
      <c r="B191" s="49"/>
      <c r="C191" s="49"/>
      <c r="D191" s="49"/>
      <c r="E191" s="92"/>
      <c r="F191" s="92"/>
      <c r="G191" s="92"/>
      <c r="H191" s="92"/>
      <c r="I191" s="92"/>
      <c r="J191" s="92"/>
      <c r="K191" s="92"/>
      <c r="L191" s="92"/>
      <c r="M191" s="92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92"/>
      <c r="AG191" s="92"/>
      <c r="AH191" s="92"/>
      <c r="AI191" s="92"/>
      <c r="AJ191" s="92"/>
      <c r="AK191" s="92"/>
      <c r="AL191" s="92"/>
      <c r="AM191" s="92"/>
      <c r="AN191" s="92"/>
      <c r="AO191" s="61"/>
      <c r="AP191" s="61"/>
      <c r="AQ191" s="86"/>
      <c r="AR191" s="61"/>
    </row>
    <row r="192" spans="1:44" ht="15.75" customHeight="1">
      <c r="A192" s="59"/>
      <c r="B192" s="49"/>
      <c r="C192" s="49"/>
      <c r="D192" s="49"/>
      <c r="E192" s="92"/>
      <c r="F192" s="92"/>
      <c r="G192" s="92"/>
      <c r="H192" s="92"/>
      <c r="I192" s="92"/>
      <c r="J192" s="92"/>
      <c r="K192" s="92"/>
      <c r="L192" s="92"/>
      <c r="M192" s="92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92"/>
      <c r="AG192" s="92"/>
      <c r="AH192" s="92"/>
      <c r="AI192" s="92"/>
      <c r="AJ192" s="92"/>
      <c r="AK192" s="92"/>
      <c r="AL192" s="92"/>
      <c r="AM192" s="92"/>
      <c r="AN192" s="92"/>
      <c r="AO192" s="61"/>
      <c r="AP192" s="61"/>
      <c r="AQ192" s="86"/>
      <c r="AR192" s="61"/>
    </row>
    <row r="193" spans="1:44" ht="15.75" customHeight="1">
      <c r="A193" s="59"/>
      <c r="B193" s="49"/>
      <c r="C193" s="49"/>
      <c r="D193" s="49"/>
      <c r="E193" s="92"/>
      <c r="F193" s="92"/>
      <c r="G193" s="92"/>
      <c r="H193" s="92"/>
      <c r="I193" s="92"/>
      <c r="J193" s="92"/>
      <c r="K193" s="92"/>
      <c r="L193" s="92"/>
      <c r="M193" s="92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92"/>
      <c r="AG193" s="92"/>
      <c r="AH193" s="92"/>
      <c r="AI193" s="92"/>
      <c r="AJ193" s="92"/>
      <c r="AK193" s="92"/>
      <c r="AL193" s="92"/>
      <c r="AM193" s="92"/>
      <c r="AN193" s="92"/>
      <c r="AO193" s="61"/>
      <c r="AP193" s="61"/>
      <c r="AQ193" s="86"/>
      <c r="AR193" s="61"/>
    </row>
    <row r="194" spans="1:44" ht="15.75" customHeight="1">
      <c r="A194" s="59"/>
      <c r="B194" s="49"/>
      <c r="C194" s="49"/>
      <c r="D194" s="49"/>
      <c r="E194" s="92"/>
      <c r="F194" s="92"/>
      <c r="G194" s="92"/>
      <c r="H194" s="92"/>
      <c r="I194" s="92"/>
      <c r="J194" s="92"/>
      <c r="K194" s="92"/>
      <c r="L194" s="92"/>
      <c r="M194" s="92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92"/>
      <c r="AG194" s="92"/>
      <c r="AH194" s="92"/>
      <c r="AI194" s="92"/>
      <c r="AJ194" s="92"/>
      <c r="AK194" s="92"/>
      <c r="AL194" s="92"/>
      <c r="AM194" s="92"/>
      <c r="AN194" s="92"/>
      <c r="AO194" s="61"/>
      <c r="AP194" s="61"/>
      <c r="AQ194" s="86"/>
      <c r="AR194" s="61"/>
    </row>
    <row r="195" spans="1:44" ht="15.75" customHeight="1">
      <c r="A195" s="59"/>
      <c r="B195" s="49"/>
      <c r="C195" s="49"/>
      <c r="D195" s="49"/>
      <c r="E195" s="92"/>
      <c r="F195" s="92"/>
      <c r="G195" s="92"/>
      <c r="H195" s="92"/>
      <c r="I195" s="92"/>
      <c r="J195" s="92"/>
      <c r="K195" s="92"/>
      <c r="L195" s="92"/>
      <c r="M195" s="92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92"/>
      <c r="AG195" s="92"/>
      <c r="AH195" s="92"/>
      <c r="AI195" s="92"/>
      <c r="AJ195" s="92"/>
      <c r="AK195" s="92"/>
      <c r="AL195" s="92"/>
      <c r="AM195" s="92"/>
      <c r="AN195" s="92"/>
      <c r="AO195" s="61"/>
      <c r="AP195" s="61"/>
      <c r="AQ195" s="86"/>
      <c r="AR195" s="61"/>
    </row>
    <row r="196" spans="1:44" ht="15.75" customHeight="1">
      <c r="A196" s="59"/>
      <c r="B196" s="49"/>
      <c r="C196" s="49"/>
      <c r="D196" s="49"/>
      <c r="E196" s="92"/>
      <c r="F196" s="92"/>
      <c r="G196" s="92"/>
      <c r="H196" s="92"/>
      <c r="I196" s="92"/>
      <c r="J196" s="92"/>
      <c r="K196" s="92"/>
      <c r="L196" s="92"/>
      <c r="M196" s="92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92"/>
      <c r="AG196" s="92"/>
      <c r="AH196" s="92"/>
      <c r="AI196" s="92"/>
      <c r="AJ196" s="92"/>
      <c r="AK196" s="92"/>
      <c r="AL196" s="92"/>
      <c r="AM196" s="92"/>
      <c r="AN196" s="92"/>
      <c r="AO196" s="61"/>
      <c r="AP196" s="61"/>
      <c r="AQ196" s="86"/>
      <c r="AR196" s="61"/>
    </row>
    <row r="197" spans="1:44" ht="15.75" customHeight="1">
      <c r="A197" s="59"/>
      <c r="B197" s="49"/>
      <c r="C197" s="49"/>
      <c r="D197" s="49"/>
      <c r="E197" s="92"/>
      <c r="F197" s="92"/>
      <c r="G197" s="92"/>
      <c r="H197" s="92"/>
      <c r="I197" s="92"/>
      <c r="J197" s="92"/>
      <c r="K197" s="92"/>
      <c r="L197" s="92"/>
      <c r="M197" s="92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92"/>
      <c r="AG197" s="92"/>
      <c r="AH197" s="92"/>
      <c r="AI197" s="92"/>
      <c r="AJ197" s="92"/>
      <c r="AK197" s="92"/>
      <c r="AL197" s="92"/>
      <c r="AM197" s="92"/>
      <c r="AN197" s="92"/>
      <c r="AO197" s="61"/>
      <c r="AP197" s="61"/>
      <c r="AQ197" s="86"/>
      <c r="AR197" s="61"/>
    </row>
    <row r="198" spans="1:44" ht="15.75" customHeight="1">
      <c r="A198" s="59"/>
      <c r="B198" s="49"/>
      <c r="C198" s="49"/>
      <c r="D198" s="49"/>
      <c r="E198" s="92"/>
      <c r="F198" s="92"/>
      <c r="G198" s="92"/>
      <c r="H198" s="92"/>
      <c r="I198" s="92"/>
      <c r="J198" s="92"/>
      <c r="K198" s="92"/>
      <c r="L198" s="92"/>
      <c r="M198" s="92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92"/>
      <c r="AG198" s="92"/>
      <c r="AH198" s="92"/>
      <c r="AI198" s="92"/>
      <c r="AJ198" s="92"/>
      <c r="AK198" s="92"/>
      <c r="AL198" s="92"/>
      <c r="AM198" s="92"/>
      <c r="AN198" s="92"/>
      <c r="AO198" s="61"/>
      <c r="AP198" s="61"/>
      <c r="AQ198" s="86"/>
      <c r="AR198" s="61"/>
    </row>
    <row r="199" spans="1:44" ht="15.75" customHeight="1">
      <c r="A199" s="59"/>
      <c r="B199" s="49"/>
      <c r="C199" s="49"/>
      <c r="D199" s="49"/>
      <c r="E199" s="92"/>
      <c r="F199" s="92"/>
      <c r="G199" s="92"/>
      <c r="H199" s="92"/>
      <c r="I199" s="92"/>
      <c r="J199" s="92"/>
      <c r="K199" s="92"/>
      <c r="L199" s="92"/>
      <c r="M199" s="92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92"/>
      <c r="AG199" s="92"/>
      <c r="AH199" s="92"/>
      <c r="AI199" s="92"/>
      <c r="AJ199" s="92"/>
      <c r="AK199" s="92"/>
      <c r="AL199" s="92"/>
      <c r="AM199" s="92"/>
      <c r="AN199" s="92"/>
      <c r="AO199" s="61"/>
      <c r="AP199" s="61"/>
      <c r="AQ199" s="86"/>
      <c r="AR199" s="61"/>
    </row>
    <row r="200" spans="1:44" ht="15.75" customHeight="1">
      <c r="A200" s="59"/>
      <c r="B200" s="49"/>
      <c r="C200" s="49"/>
      <c r="D200" s="49"/>
      <c r="E200" s="92"/>
      <c r="F200" s="92"/>
      <c r="G200" s="92"/>
      <c r="H200" s="92"/>
      <c r="I200" s="92"/>
      <c r="J200" s="92"/>
      <c r="K200" s="92"/>
      <c r="L200" s="92"/>
      <c r="M200" s="92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92"/>
      <c r="AG200" s="92"/>
      <c r="AH200" s="92"/>
      <c r="AI200" s="92"/>
      <c r="AJ200" s="92"/>
      <c r="AK200" s="92"/>
      <c r="AL200" s="92"/>
      <c r="AM200" s="92"/>
      <c r="AN200" s="92"/>
      <c r="AO200" s="61"/>
      <c r="AP200" s="61"/>
      <c r="AQ200" s="86"/>
      <c r="AR200" s="61"/>
    </row>
    <row r="201" spans="1:44" ht="15.75" customHeight="1">
      <c r="A201" s="59"/>
      <c r="B201" s="49"/>
      <c r="C201" s="49"/>
      <c r="D201" s="49"/>
      <c r="E201" s="92"/>
      <c r="F201" s="92"/>
      <c r="G201" s="92"/>
      <c r="H201" s="92"/>
      <c r="I201" s="92"/>
      <c r="J201" s="92"/>
      <c r="K201" s="92"/>
      <c r="L201" s="92"/>
      <c r="M201" s="92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92"/>
      <c r="AG201" s="92"/>
      <c r="AH201" s="92"/>
      <c r="AI201" s="92"/>
      <c r="AJ201" s="92"/>
      <c r="AK201" s="92"/>
      <c r="AL201" s="92"/>
      <c r="AM201" s="92"/>
      <c r="AN201" s="92"/>
      <c r="AO201" s="61"/>
      <c r="AP201" s="61"/>
      <c r="AQ201" s="86"/>
      <c r="AR201" s="61"/>
    </row>
    <row r="202" spans="1:44" ht="15.75" customHeight="1">
      <c r="A202" s="59"/>
      <c r="B202" s="49"/>
      <c r="C202" s="49"/>
      <c r="D202" s="49"/>
      <c r="E202" s="92"/>
      <c r="F202" s="92"/>
      <c r="G202" s="92"/>
      <c r="H202" s="92"/>
      <c r="I202" s="92"/>
      <c r="J202" s="92"/>
      <c r="K202" s="92"/>
      <c r="L202" s="92"/>
      <c r="M202" s="92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92"/>
      <c r="AG202" s="92"/>
      <c r="AH202" s="92"/>
      <c r="AI202" s="92"/>
      <c r="AJ202" s="92"/>
      <c r="AK202" s="92"/>
      <c r="AL202" s="92"/>
      <c r="AM202" s="92"/>
      <c r="AN202" s="92"/>
      <c r="AO202" s="61"/>
      <c r="AP202" s="61"/>
      <c r="AQ202" s="86"/>
      <c r="AR202" s="61"/>
    </row>
    <row r="203" spans="1:44" ht="15.75" customHeight="1">
      <c r="A203" s="59"/>
      <c r="B203" s="49"/>
      <c r="C203" s="49"/>
      <c r="D203" s="49"/>
      <c r="E203" s="92"/>
      <c r="F203" s="92"/>
      <c r="G203" s="92"/>
      <c r="H203" s="92"/>
      <c r="I203" s="92"/>
      <c r="J203" s="92"/>
      <c r="K203" s="92"/>
      <c r="L203" s="92"/>
      <c r="M203" s="92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92"/>
      <c r="AG203" s="92"/>
      <c r="AH203" s="92"/>
      <c r="AI203" s="92"/>
      <c r="AJ203" s="92"/>
      <c r="AK203" s="92"/>
      <c r="AL203" s="92"/>
      <c r="AM203" s="92"/>
      <c r="AN203" s="92"/>
      <c r="AO203" s="61"/>
      <c r="AP203" s="61"/>
      <c r="AQ203" s="86"/>
      <c r="AR203" s="61"/>
    </row>
    <row r="204" spans="1:44" ht="15.75" customHeight="1">
      <c r="A204" s="59"/>
      <c r="B204" s="49"/>
      <c r="C204" s="49"/>
      <c r="D204" s="49"/>
      <c r="E204" s="92"/>
      <c r="F204" s="92"/>
      <c r="G204" s="92"/>
      <c r="H204" s="92"/>
      <c r="I204" s="92"/>
      <c r="J204" s="92"/>
      <c r="K204" s="92"/>
      <c r="L204" s="92"/>
      <c r="M204" s="92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92"/>
      <c r="AG204" s="92"/>
      <c r="AH204" s="92"/>
      <c r="AI204" s="92"/>
      <c r="AJ204" s="92"/>
      <c r="AK204" s="92"/>
      <c r="AL204" s="92"/>
      <c r="AM204" s="92"/>
      <c r="AN204" s="92"/>
      <c r="AO204" s="61"/>
      <c r="AP204" s="61"/>
      <c r="AQ204" s="86"/>
      <c r="AR204" s="61"/>
    </row>
    <row r="205" spans="1:44" ht="15.75" customHeight="1">
      <c r="A205" s="59"/>
      <c r="B205" s="49"/>
      <c r="C205" s="49"/>
      <c r="D205" s="49"/>
      <c r="E205" s="92"/>
      <c r="F205" s="92"/>
      <c r="G205" s="92"/>
      <c r="H205" s="92"/>
      <c r="I205" s="92"/>
      <c r="J205" s="92"/>
      <c r="K205" s="92"/>
      <c r="L205" s="92"/>
      <c r="M205" s="92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92"/>
      <c r="AG205" s="92"/>
      <c r="AH205" s="92"/>
      <c r="AI205" s="92"/>
      <c r="AJ205" s="92"/>
      <c r="AK205" s="92"/>
      <c r="AL205" s="92"/>
      <c r="AM205" s="92"/>
      <c r="AN205" s="92"/>
      <c r="AO205" s="61"/>
      <c r="AP205" s="61"/>
      <c r="AQ205" s="86"/>
      <c r="AR205" s="61"/>
    </row>
    <row r="206" spans="1:44" ht="15.75" customHeight="1">
      <c r="A206" s="59"/>
      <c r="B206" s="49"/>
      <c r="C206" s="49"/>
      <c r="D206" s="49"/>
      <c r="E206" s="92"/>
      <c r="F206" s="92"/>
      <c r="G206" s="92"/>
      <c r="H206" s="92"/>
      <c r="I206" s="92"/>
      <c r="J206" s="92"/>
      <c r="K206" s="92"/>
      <c r="L206" s="92"/>
      <c r="M206" s="92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92"/>
      <c r="AG206" s="92"/>
      <c r="AH206" s="92"/>
      <c r="AI206" s="92"/>
      <c r="AJ206" s="92"/>
      <c r="AK206" s="92"/>
      <c r="AL206" s="92"/>
      <c r="AM206" s="92"/>
      <c r="AN206" s="92"/>
      <c r="AO206" s="61"/>
      <c r="AP206" s="61"/>
      <c r="AQ206" s="86"/>
      <c r="AR206" s="61"/>
    </row>
    <row r="207" spans="1:44" ht="15.75" customHeight="1">
      <c r="A207" s="59"/>
      <c r="B207" s="49"/>
      <c r="C207" s="49"/>
      <c r="D207" s="49"/>
      <c r="E207" s="92"/>
      <c r="F207" s="92"/>
      <c r="G207" s="92"/>
      <c r="H207" s="92"/>
      <c r="I207" s="92"/>
      <c r="J207" s="92"/>
      <c r="K207" s="92"/>
      <c r="L207" s="92"/>
      <c r="M207" s="92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92"/>
      <c r="AG207" s="92"/>
      <c r="AH207" s="92"/>
      <c r="AI207" s="92"/>
      <c r="AJ207" s="92"/>
      <c r="AK207" s="92"/>
      <c r="AL207" s="92"/>
      <c r="AM207" s="92"/>
      <c r="AN207" s="92"/>
      <c r="AO207" s="61"/>
      <c r="AP207" s="61"/>
      <c r="AQ207" s="86"/>
      <c r="AR207" s="61"/>
    </row>
    <row r="208" spans="1:44" ht="15.75" customHeight="1">
      <c r="A208" s="59"/>
      <c r="B208" s="49"/>
      <c r="C208" s="49"/>
      <c r="D208" s="49"/>
      <c r="E208" s="92"/>
      <c r="F208" s="92"/>
      <c r="G208" s="92"/>
      <c r="H208" s="92"/>
      <c r="I208" s="92"/>
      <c r="J208" s="92"/>
      <c r="K208" s="92"/>
      <c r="L208" s="92"/>
      <c r="M208" s="92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92"/>
      <c r="AG208" s="92"/>
      <c r="AH208" s="92"/>
      <c r="AI208" s="92"/>
      <c r="AJ208" s="92"/>
      <c r="AK208" s="92"/>
      <c r="AL208" s="92"/>
      <c r="AM208" s="92"/>
      <c r="AN208" s="92"/>
      <c r="AO208" s="61"/>
      <c r="AP208" s="61"/>
      <c r="AQ208" s="86"/>
      <c r="AR208" s="61"/>
    </row>
    <row r="209" spans="1:44" ht="15.75" customHeight="1">
      <c r="A209" s="59"/>
      <c r="B209" s="49"/>
      <c r="C209" s="49"/>
      <c r="D209" s="49"/>
      <c r="E209" s="92"/>
      <c r="F209" s="92"/>
      <c r="G209" s="92"/>
      <c r="H209" s="92"/>
      <c r="I209" s="92"/>
      <c r="J209" s="92"/>
      <c r="K209" s="92"/>
      <c r="L209" s="92"/>
      <c r="M209" s="92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92"/>
      <c r="AG209" s="92"/>
      <c r="AH209" s="92"/>
      <c r="AI209" s="92"/>
      <c r="AJ209" s="92"/>
      <c r="AK209" s="92"/>
      <c r="AL209" s="92"/>
      <c r="AM209" s="92"/>
      <c r="AN209" s="92"/>
      <c r="AO209" s="61"/>
      <c r="AP209" s="61"/>
      <c r="AQ209" s="86"/>
      <c r="AR209" s="61"/>
    </row>
    <row r="210" spans="1:44" ht="15.75" customHeight="1">
      <c r="A210" s="59"/>
      <c r="B210" s="49"/>
      <c r="C210" s="49"/>
      <c r="D210" s="49"/>
      <c r="E210" s="92"/>
      <c r="F210" s="92"/>
      <c r="G210" s="92"/>
      <c r="H210" s="92"/>
      <c r="I210" s="92"/>
      <c r="J210" s="92"/>
      <c r="K210" s="92"/>
      <c r="L210" s="92"/>
      <c r="M210" s="92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92"/>
      <c r="AG210" s="92"/>
      <c r="AH210" s="92"/>
      <c r="AI210" s="92"/>
      <c r="AJ210" s="92"/>
      <c r="AK210" s="92"/>
      <c r="AL210" s="92"/>
      <c r="AM210" s="92"/>
      <c r="AN210" s="92"/>
      <c r="AO210" s="61"/>
      <c r="AP210" s="61"/>
      <c r="AQ210" s="86"/>
      <c r="AR210" s="61"/>
    </row>
    <row r="211" spans="1:44" ht="15.75" customHeight="1">
      <c r="A211" s="59"/>
      <c r="B211" s="49"/>
      <c r="C211" s="49"/>
      <c r="D211" s="49"/>
      <c r="E211" s="92"/>
      <c r="F211" s="92"/>
      <c r="G211" s="92"/>
      <c r="H211" s="92"/>
      <c r="I211" s="92"/>
      <c r="J211" s="92"/>
      <c r="K211" s="92"/>
      <c r="L211" s="92"/>
      <c r="M211" s="92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92"/>
      <c r="AG211" s="92"/>
      <c r="AH211" s="92"/>
      <c r="AI211" s="92"/>
      <c r="AJ211" s="92"/>
      <c r="AK211" s="92"/>
      <c r="AL211" s="92"/>
      <c r="AM211" s="92"/>
      <c r="AN211" s="92"/>
      <c r="AO211" s="61"/>
      <c r="AP211" s="61"/>
      <c r="AQ211" s="86"/>
      <c r="AR211" s="61"/>
    </row>
    <row r="212" spans="1:44" ht="15.75" customHeight="1">
      <c r="A212" s="59"/>
      <c r="B212" s="49"/>
      <c r="C212" s="49"/>
      <c r="D212" s="49"/>
      <c r="E212" s="92"/>
      <c r="F212" s="92"/>
      <c r="G212" s="92"/>
      <c r="H212" s="92"/>
      <c r="I212" s="92"/>
      <c r="J212" s="92"/>
      <c r="K212" s="92"/>
      <c r="L212" s="92"/>
      <c r="M212" s="92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92"/>
      <c r="AG212" s="92"/>
      <c r="AH212" s="92"/>
      <c r="AI212" s="92"/>
      <c r="AJ212" s="92"/>
      <c r="AK212" s="92"/>
      <c r="AL212" s="92"/>
      <c r="AM212" s="92"/>
      <c r="AN212" s="92"/>
      <c r="AO212" s="61"/>
      <c r="AP212" s="61"/>
      <c r="AQ212" s="86"/>
      <c r="AR212" s="61"/>
    </row>
    <row r="213" spans="1:44" ht="15.75" customHeight="1">
      <c r="A213" s="59"/>
      <c r="B213" s="49"/>
      <c r="C213" s="49"/>
      <c r="D213" s="49"/>
      <c r="E213" s="92"/>
      <c r="F213" s="92"/>
      <c r="G213" s="92"/>
      <c r="H213" s="92"/>
      <c r="I213" s="92"/>
      <c r="J213" s="92"/>
      <c r="K213" s="92"/>
      <c r="L213" s="92"/>
      <c r="M213" s="92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92"/>
      <c r="AG213" s="92"/>
      <c r="AH213" s="92"/>
      <c r="AI213" s="92"/>
      <c r="AJ213" s="92"/>
      <c r="AK213" s="92"/>
      <c r="AL213" s="92"/>
      <c r="AM213" s="92"/>
      <c r="AN213" s="92"/>
      <c r="AO213" s="61"/>
      <c r="AP213" s="61"/>
      <c r="AQ213" s="86"/>
      <c r="AR213" s="61"/>
    </row>
    <row r="214" spans="1:44" ht="15.75" customHeight="1">
      <c r="A214" s="59"/>
      <c r="B214" s="49"/>
      <c r="C214" s="49"/>
      <c r="D214" s="49"/>
      <c r="E214" s="92"/>
      <c r="F214" s="92"/>
      <c r="G214" s="92"/>
      <c r="H214" s="92"/>
      <c r="I214" s="92"/>
      <c r="J214" s="92"/>
      <c r="K214" s="92"/>
      <c r="L214" s="92"/>
      <c r="M214" s="92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92"/>
      <c r="AG214" s="92"/>
      <c r="AH214" s="92"/>
      <c r="AI214" s="92"/>
      <c r="AJ214" s="92"/>
      <c r="AK214" s="92"/>
      <c r="AL214" s="92"/>
      <c r="AM214" s="92"/>
      <c r="AN214" s="92"/>
      <c r="AO214" s="61"/>
      <c r="AP214" s="61"/>
      <c r="AQ214" s="86"/>
      <c r="AR214" s="61"/>
    </row>
    <row r="215" spans="1:44" ht="15.75" customHeight="1">
      <c r="A215" s="59"/>
      <c r="B215" s="49"/>
      <c r="C215" s="49"/>
      <c r="D215" s="49"/>
      <c r="E215" s="92"/>
      <c r="F215" s="92"/>
      <c r="G215" s="92"/>
      <c r="H215" s="92"/>
      <c r="I215" s="92"/>
      <c r="J215" s="92"/>
      <c r="K215" s="92"/>
      <c r="L215" s="92"/>
      <c r="M215" s="92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92"/>
      <c r="AG215" s="92"/>
      <c r="AH215" s="92"/>
      <c r="AI215" s="92"/>
      <c r="AJ215" s="92"/>
      <c r="AK215" s="92"/>
      <c r="AL215" s="92"/>
      <c r="AM215" s="92"/>
      <c r="AN215" s="92"/>
      <c r="AO215" s="61"/>
      <c r="AP215" s="61"/>
      <c r="AQ215" s="86"/>
      <c r="AR215" s="61"/>
    </row>
    <row r="216" spans="1:44" ht="15.75" customHeight="1">
      <c r="A216" s="59"/>
      <c r="B216" s="49"/>
      <c r="C216" s="49"/>
      <c r="D216" s="49"/>
      <c r="E216" s="92"/>
      <c r="F216" s="92"/>
      <c r="G216" s="92"/>
      <c r="H216" s="92"/>
      <c r="I216" s="92"/>
      <c r="J216" s="92"/>
      <c r="K216" s="92"/>
      <c r="L216" s="92"/>
      <c r="M216" s="92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92"/>
      <c r="AG216" s="92"/>
      <c r="AH216" s="92"/>
      <c r="AI216" s="92"/>
      <c r="AJ216" s="92"/>
      <c r="AK216" s="92"/>
      <c r="AL216" s="92"/>
      <c r="AM216" s="92"/>
      <c r="AN216" s="92"/>
      <c r="AO216" s="61"/>
      <c r="AP216" s="61"/>
      <c r="AQ216" s="86"/>
      <c r="AR216" s="61"/>
    </row>
    <row r="217" spans="1:44" ht="15.75" customHeight="1">
      <c r="A217" s="59"/>
      <c r="B217" s="49"/>
      <c r="C217" s="49"/>
      <c r="D217" s="49"/>
      <c r="E217" s="92"/>
      <c r="F217" s="92"/>
      <c r="G217" s="92"/>
      <c r="H217" s="92"/>
      <c r="I217" s="92"/>
      <c r="J217" s="92"/>
      <c r="K217" s="92"/>
      <c r="L217" s="92"/>
      <c r="M217" s="92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92"/>
      <c r="AG217" s="92"/>
      <c r="AH217" s="92"/>
      <c r="AI217" s="92"/>
      <c r="AJ217" s="92"/>
      <c r="AK217" s="92"/>
      <c r="AL217" s="92"/>
      <c r="AM217" s="92"/>
      <c r="AN217" s="92"/>
      <c r="AO217" s="61"/>
      <c r="AP217" s="61"/>
      <c r="AQ217" s="86"/>
      <c r="AR217" s="61"/>
    </row>
    <row r="218" spans="1:44" ht="15.75" customHeight="1">
      <c r="A218" s="59"/>
      <c r="B218" s="49"/>
      <c r="C218" s="49"/>
      <c r="D218" s="49"/>
      <c r="E218" s="92"/>
      <c r="F218" s="92"/>
      <c r="G218" s="92"/>
      <c r="H218" s="92"/>
      <c r="I218" s="92"/>
      <c r="J218" s="92"/>
      <c r="K218" s="92"/>
      <c r="L218" s="92"/>
      <c r="M218" s="92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92"/>
      <c r="AG218" s="92"/>
      <c r="AH218" s="92"/>
      <c r="AI218" s="92"/>
      <c r="AJ218" s="92"/>
      <c r="AK218" s="92"/>
      <c r="AL218" s="92"/>
      <c r="AM218" s="92"/>
      <c r="AN218" s="92"/>
      <c r="AO218" s="61"/>
      <c r="AP218" s="61"/>
      <c r="AQ218" s="86"/>
      <c r="AR218" s="61"/>
    </row>
    <row r="219" spans="1:44" ht="15.75" customHeight="1">
      <c r="A219" s="59"/>
      <c r="B219" s="49"/>
      <c r="C219" s="49"/>
      <c r="D219" s="49"/>
      <c r="E219" s="92"/>
      <c r="F219" s="92"/>
      <c r="G219" s="92"/>
      <c r="H219" s="92"/>
      <c r="I219" s="92"/>
      <c r="J219" s="92"/>
      <c r="K219" s="92"/>
      <c r="L219" s="92"/>
      <c r="M219" s="92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92"/>
      <c r="AG219" s="92"/>
      <c r="AH219" s="92"/>
      <c r="AI219" s="92"/>
      <c r="AJ219" s="92"/>
      <c r="AK219" s="92"/>
      <c r="AL219" s="92"/>
      <c r="AM219" s="92"/>
      <c r="AN219" s="92"/>
      <c r="AO219" s="61"/>
      <c r="AP219" s="61"/>
      <c r="AQ219" s="86"/>
      <c r="AR219" s="61"/>
    </row>
    <row r="220" spans="1:44" ht="15.75" customHeight="1">
      <c r="A220" s="59"/>
      <c r="B220" s="49"/>
      <c r="C220" s="49"/>
      <c r="D220" s="49"/>
      <c r="E220" s="92"/>
      <c r="F220" s="92"/>
      <c r="G220" s="92"/>
      <c r="H220" s="92"/>
      <c r="I220" s="92"/>
      <c r="J220" s="92"/>
      <c r="K220" s="92"/>
      <c r="L220" s="92"/>
      <c r="M220" s="92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92"/>
      <c r="AG220" s="92"/>
      <c r="AH220" s="92"/>
      <c r="AI220" s="92"/>
      <c r="AJ220" s="92"/>
      <c r="AK220" s="92"/>
      <c r="AL220" s="92"/>
      <c r="AM220" s="92"/>
      <c r="AN220" s="92"/>
      <c r="AO220" s="61"/>
      <c r="AP220" s="61"/>
      <c r="AQ220" s="86"/>
      <c r="AR220" s="61"/>
    </row>
    <row r="221" spans="1:44" ht="15.75" customHeight="1">
      <c r="A221" s="59"/>
      <c r="B221" s="49"/>
      <c r="C221" s="49"/>
      <c r="D221" s="49"/>
      <c r="E221" s="92"/>
      <c r="F221" s="92"/>
      <c r="G221" s="92"/>
      <c r="H221" s="92"/>
      <c r="I221" s="92"/>
      <c r="J221" s="92"/>
      <c r="K221" s="92"/>
      <c r="L221" s="92"/>
      <c r="M221" s="92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92"/>
      <c r="AG221" s="92"/>
      <c r="AH221" s="92"/>
      <c r="AI221" s="92"/>
      <c r="AJ221" s="92"/>
      <c r="AK221" s="92"/>
      <c r="AL221" s="92"/>
      <c r="AM221" s="92"/>
      <c r="AN221" s="92"/>
      <c r="AO221" s="61"/>
      <c r="AP221" s="61"/>
      <c r="AQ221" s="86"/>
      <c r="AR221" s="61"/>
    </row>
    <row r="222" spans="1:44" ht="15.75" customHeight="1">
      <c r="A222" s="59"/>
      <c r="B222" s="49"/>
      <c r="C222" s="49"/>
      <c r="D222" s="49"/>
      <c r="E222" s="92"/>
      <c r="F222" s="92"/>
      <c r="G222" s="92"/>
      <c r="H222" s="92"/>
      <c r="I222" s="92"/>
      <c r="J222" s="92"/>
      <c r="K222" s="92"/>
      <c r="L222" s="92"/>
      <c r="M222" s="92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92"/>
      <c r="AG222" s="92"/>
      <c r="AH222" s="92"/>
      <c r="AI222" s="92"/>
      <c r="AJ222" s="92"/>
      <c r="AK222" s="92"/>
      <c r="AL222" s="92"/>
      <c r="AM222" s="92"/>
      <c r="AN222" s="92"/>
      <c r="AO222" s="61"/>
      <c r="AP222" s="61"/>
      <c r="AQ222" s="86"/>
      <c r="AR222" s="61"/>
    </row>
    <row r="223" spans="1:44" ht="15.75" customHeight="1">
      <c r="A223" s="59"/>
      <c r="B223" s="49"/>
      <c r="C223" s="49"/>
      <c r="D223" s="49"/>
      <c r="E223" s="92"/>
      <c r="F223" s="92"/>
      <c r="G223" s="92"/>
      <c r="H223" s="92"/>
      <c r="I223" s="92"/>
      <c r="J223" s="92"/>
      <c r="K223" s="92"/>
      <c r="L223" s="92"/>
      <c r="M223" s="92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92"/>
      <c r="AG223" s="92"/>
      <c r="AH223" s="92"/>
      <c r="AI223" s="92"/>
      <c r="AJ223" s="92"/>
      <c r="AK223" s="92"/>
      <c r="AL223" s="92"/>
      <c r="AM223" s="92"/>
      <c r="AN223" s="92"/>
      <c r="AO223" s="61"/>
      <c r="AP223" s="61"/>
      <c r="AQ223" s="86"/>
      <c r="AR223" s="61"/>
    </row>
    <row r="224" spans="1:44" ht="15.75" customHeight="1">
      <c r="A224" s="59"/>
      <c r="B224" s="49"/>
      <c r="C224" s="49"/>
      <c r="D224" s="49"/>
      <c r="E224" s="92"/>
      <c r="F224" s="92"/>
      <c r="G224" s="92"/>
      <c r="H224" s="92"/>
      <c r="I224" s="92"/>
      <c r="J224" s="92"/>
      <c r="K224" s="92"/>
      <c r="L224" s="92"/>
      <c r="M224" s="92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92"/>
      <c r="AG224" s="92"/>
      <c r="AH224" s="92"/>
      <c r="AI224" s="92"/>
      <c r="AJ224" s="92"/>
      <c r="AK224" s="92"/>
      <c r="AL224" s="92"/>
      <c r="AM224" s="92"/>
      <c r="AN224" s="92"/>
      <c r="AO224" s="61"/>
      <c r="AP224" s="61"/>
      <c r="AQ224" s="86"/>
      <c r="AR224" s="61"/>
    </row>
    <row r="225" spans="1:44" ht="15.75" customHeight="1">
      <c r="A225" s="59"/>
      <c r="B225" s="49"/>
      <c r="C225" s="49"/>
      <c r="D225" s="49"/>
      <c r="E225" s="92"/>
      <c r="F225" s="92"/>
      <c r="G225" s="92"/>
      <c r="H225" s="92"/>
      <c r="I225" s="92"/>
      <c r="J225" s="92"/>
      <c r="K225" s="92"/>
      <c r="L225" s="92"/>
      <c r="M225" s="92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92"/>
      <c r="AG225" s="92"/>
      <c r="AH225" s="92"/>
      <c r="AI225" s="92"/>
      <c r="AJ225" s="92"/>
      <c r="AK225" s="92"/>
      <c r="AL225" s="92"/>
      <c r="AM225" s="92"/>
      <c r="AN225" s="92"/>
      <c r="AO225" s="61"/>
      <c r="AP225" s="61"/>
      <c r="AQ225" s="86"/>
      <c r="AR225" s="61"/>
    </row>
    <row r="226" spans="1:44" ht="15.75" customHeight="1">
      <c r="A226" s="59"/>
      <c r="B226" s="49"/>
      <c r="C226" s="49"/>
      <c r="D226" s="49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86"/>
      <c r="AR226" s="61"/>
    </row>
    <row r="227" spans="1:44" ht="15.75" customHeight="1">
      <c r="A227" s="59"/>
      <c r="B227" s="49"/>
      <c r="C227" s="49"/>
      <c r="D227" s="49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86"/>
      <c r="AR227" s="61"/>
    </row>
    <row r="228" spans="1:44" ht="15.75" customHeight="1">
      <c r="A228" s="59"/>
      <c r="B228" s="49"/>
      <c r="C228" s="49"/>
      <c r="D228" s="49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86"/>
      <c r="AR228" s="61"/>
    </row>
    <row r="229" spans="1:44" ht="15.75" customHeight="1">
      <c r="A229" s="59"/>
      <c r="B229" s="49"/>
      <c r="C229" s="49"/>
      <c r="D229" s="49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86"/>
      <c r="AR229" s="61"/>
    </row>
    <row r="230" spans="1:44" ht="15.75" customHeight="1">
      <c r="A230" s="59"/>
      <c r="B230" s="49"/>
      <c r="C230" s="49"/>
      <c r="D230" s="49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86"/>
      <c r="AR230" s="61"/>
    </row>
    <row r="231" spans="1:44" ht="15.75" customHeight="1">
      <c r="A231" s="59"/>
      <c r="B231" s="49"/>
      <c r="C231" s="49"/>
      <c r="D231" s="49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86"/>
      <c r="AR231" s="61"/>
    </row>
    <row r="232" spans="1:44" ht="15.75" customHeight="1">
      <c r="A232" s="59"/>
      <c r="B232" s="49"/>
      <c r="C232" s="49"/>
      <c r="D232" s="49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86"/>
      <c r="AR232" s="61"/>
    </row>
    <row r="233" spans="1:44" ht="15.75" customHeight="1">
      <c r="A233" s="59"/>
      <c r="B233" s="49"/>
      <c r="C233" s="49"/>
      <c r="D233" s="49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86"/>
      <c r="AR233" s="61"/>
    </row>
    <row r="234" spans="1:44" ht="15.75" customHeight="1">
      <c r="A234" s="59"/>
      <c r="B234" s="49"/>
      <c r="C234" s="49"/>
      <c r="D234" s="49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86"/>
      <c r="AR234" s="61"/>
    </row>
    <row r="235" spans="1:44" ht="15.75" customHeight="1">
      <c r="A235" s="59"/>
      <c r="B235" s="49"/>
      <c r="C235" s="49"/>
      <c r="D235" s="49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86"/>
      <c r="AR235" s="61"/>
    </row>
    <row r="236" spans="1:44" ht="15.75" customHeight="1">
      <c r="A236" s="59"/>
      <c r="B236" s="49"/>
      <c r="C236" s="49"/>
      <c r="D236" s="49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86"/>
      <c r="AR236" s="61"/>
    </row>
    <row r="237" spans="1:44" ht="15.75" customHeight="1">
      <c r="A237" s="59"/>
      <c r="B237" s="49"/>
      <c r="C237" s="49"/>
      <c r="D237" s="49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86"/>
      <c r="AR237" s="61"/>
    </row>
    <row r="238" spans="1:44" ht="15.75" customHeight="1">
      <c r="A238" s="59"/>
      <c r="B238" s="49"/>
      <c r="C238" s="49"/>
      <c r="D238" s="49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86"/>
      <c r="AR238" s="61"/>
    </row>
    <row r="239" spans="1:44" ht="15.75" customHeight="1">
      <c r="A239" s="59"/>
      <c r="B239" s="49"/>
      <c r="C239" s="49"/>
      <c r="D239" s="49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86"/>
      <c r="AR239" s="61"/>
    </row>
    <row r="240" spans="1:44" ht="15.75" customHeight="1">
      <c r="A240" s="59"/>
      <c r="B240" s="49"/>
      <c r="C240" s="49"/>
      <c r="D240" s="49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86"/>
      <c r="AR240" s="61"/>
    </row>
    <row r="241" spans="1:44" ht="15.75" customHeight="1">
      <c r="A241" s="59"/>
      <c r="B241" s="49"/>
      <c r="C241" s="49"/>
      <c r="D241" s="49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86"/>
      <c r="AR241" s="61"/>
    </row>
    <row r="242" spans="1:44" ht="15.75" customHeight="1">
      <c r="A242" s="59"/>
      <c r="B242" s="49"/>
      <c r="C242" s="49"/>
      <c r="D242" s="49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86"/>
      <c r="AR242" s="61"/>
    </row>
    <row r="243" spans="1:44" ht="15.75" customHeight="1">
      <c r="A243" s="59"/>
      <c r="B243" s="49"/>
      <c r="C243" s="49"/>
      <c r="D243" s="49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86"/>
      <c r="AR243" s="61"/>
    </row>
    <row r="244" spans="1:44" ht="15.75" customHeight="1">
      <c r="A244" s="59"/>
      <c r="B244" s="49"/>
      <c r="C244" s="49"/>
      <c r="D244" s="49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86"/>
      <c r="AR244" s="61"/>
    </row>
    <row r="245" spans="1:44" ht="15.75" customHeight="1">
      <c r="A245" s="59"/>
      <c r="B245" s="49"/>
      <c r="C245" s="49"/>
      <c r="D245" s="49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86"/>
      <c r="AR245" s="61"/>
    </row>
    <row r="246" spans="1:44" ht="15.75" customHeight="1">
      <c r="A246" s="59"/>
      <c r="B246" s="49"/>
      <c r="C246" s="49"/>
      <c r="D246" s="49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86"/>
      <c r="AR246" s="61"/>
    </row>
    <row r="247" spans="1:44" ht="15.75" customHeight="1">
      <c r="A247" s="59"/>
      <c r="B247" s="49"/>
      <c r="C247" s="49"/>
      <c r="D247" s="49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86"/>
      <c r="AR247" s="61"/>
    </row>
    <row r="248" spans="1:44" ht="15.75" customHeight="1">
      <c r="A248" s="59"/>
      <c r="B248" s="49"/>
      <c r="C248" s="49"/>
      <c r="D248" s="49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86"/>
      <c r="AR248" s="61"/>
    </row>
    <row r="249" spans="1:44" ht="15.75" customHeight="1">
      <c r="A249" s="59"/>
      <c r="B249" s="49"/>
      <c r="C249" s="49"/>
      <c r="D249" s="49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86"/>
      <c r="AR249" s="61"/>
    </row>
    <row r="250" spans="1:44" ht="15.75" customHeight="1">
      <c r="A250" s="59"/>
      <c r="B250" s="49"/>
      <c r="C250" s="49"/>
      <c r="D250" s="49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86"/>
      <c r="AR250" s="61"/>
    </row>
    <row r="251" spans="1:44" ht="15.75" customHeight="1">
      <c r="A251" s="59"/>
      <c r="B251" s="49"/>
      <c r="C251" s="49"/>
      <c r="D251" s="49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86"/>
      <c r="AR251" s="61"/>
    </row>
    <row r="252" spans="1:44" ht="15.75" customHeight="1">
      <c r="A252" s="59"/>
      <c r="B252" s="49"/>
      <c r="C252" s="49"/>
      <c r="D252" s="49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86"/>
      <c r="AR252" s="61"/>
    </row>
    <row r="253" spans="1:44" ht="15.75" customHeight="1">
      <c r="A253" s="59"/>
      <c r="B253" s="49"/>
      <c r="C253" s="49"/>
      <c r="D253" s="49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86"/>
      <c r="AR253" s="61"/>
    </row>
    <row r="254" spans="1:44" ht="15.75" customHeight="1">
      <c r="A254" s="59"/>
      <c r="B254" s="49"/>
      <c r="C254" s="49"/>
      <c r="D254" s="49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86"/>
      <c r="AR254" s="61"/>
    </row>
    <row r="255" spans="1:44" ht="15.75" customHeight="1">
      <c r="A255" s="59"/>
      <c r="B255" s="49"/>
      <c r="C255" s="49"/>
      <c r="D255" s="49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86"/>
      <c r="AR255" s="61"/>
    </row>
    <row r="256" spans="1:44" ht="15.75" customHeight="1">
      <c r="A256" s="59"/>
      <c r="B256" s="49"/>
      <c r="C256" s="49"/>
      <c r="D256" s="49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86"/>
      <c r="AR256" s="61"/>
    </row>
    <row r="257" spans="1:44" ht="15.75" customHeight="1">
      <c r="A257" s="59"/>
      <c r="B257" s="49"/>
      <c r="C257" s="49"/>
      <c r="D257" s="49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86"/>
      <c r="AR257" s="61"/>
    </row>
    <row r="258" spans="1:44" ht="15.75" customHeight="1">
      <c r="A258" s="59"/>
      <c r="B258" s="49"/>
      <c r="C258" s="49"/>
      <c r="D258" s="49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86"/>
      <c r="AR258" s="61"/>
    </row>
    <row r="259" spans="1:44" ht="15.75" customHeight="1">
      <c r="A259" s="59"/>
      <c r="B259" s="49"/>
      <c r="C259" s="49"/>
      <c r="D259" s="49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86"/>
      <c r="AR259" s="61"/>
    </row>
    <row r="260" spans="1:44" ht="15.75" customHeight="1">
      <c r="A260" s="59"/>
      <c r="B260" s="49"/>
      <c r="C260" s="49"/>
      <c r="D260" s="49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86"/>
      <c r="AR260" s="61"/>
    </row>
    <row r="261" spans="1:44" ht="15.75" customHeight="1">
      <c r="A261" s="59"/>
      <c r="B261" s="49"/>
      <c r="C261" s="49"/>
      <c r="D261" s="49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86"/>
      <c r="AR261" s="61"/>
    </row>
    <row r="262" spans="1:44" ht="15.75" customHeight="1">
      <c r="A262" s="59"/>
      <c r="B262" s="49"/>
      <c r="C262" s="49"/>
      <c r="D262" s="49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86"/>
      <c r="AR262" s="61"/>
    </row>
    <row r="263" spans="1:44" ht="15.75" customHeight="1">
      <c r="A263" s="59"/>
      <c r="B263" s="49"/>
      <c r="C263" s="49"/>
      <c r="D263" s="49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86"/>
      <c r="AR263" s="61"/>
    </row>
    <row r="264" spans="1:44" ht="15.75" customHeight="1">
      <c r="A264" s="59"/>
      <c r="B264" s="49"/>
      <c r="C264" s="49"/>
      <c r="D264" s="49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86"/>
      <c r="AR264" s="61"/>
    </row>
    <row r="265" spans="1:44" ht="15.75" customHeight="1">
      <c r="A265" s="59"/>
      <c r="B265" s="49"/>
      <c r="C265" s="49"/>
      <c r="D265" s="49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86"/>
      <c r="AR265" s="61"/>
    </row>
    <row r="266" spans="1:44" ht="15.75" customHeight="1">
      <c r="A266" s="59"/>
      <c r="B266" s="49"/>
      <c r="C266" s="49"/>
      <c r="D266" s="49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86"/>
      <c r="AR266" s="61"/>
    </row>
    <row r="267" spans="1:44" ht="15.75" customHeight="1">
      <c r="A267" s="59"/>
      <c r="B267" s="49"/>
      <c r="C267" s="49"/>
      <c r="D267" s="49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86"/>
      <c r="AR267" s="61"/>
    </row>
    <row r="268" spans="1:44" ht="15.75" customHeight="1">
      <c r="A268" s="59"/>
      <c r="B268" s="49"/>
      <c r="C268" s="49"/>
      <c r="D268" s="49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86"/>
      <c r="AR268" s="61"/>
    </row>
    <row r="269" spans="1:44" ht="15.75" customHeight="1">
      <c r="A269" s="59"/>
      <c r="B269" s="49"/>
      <c r="C269" s="49"/>
      <c r="D269" s="49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86"/>
      <c r="AR269" s="61"/>
    </row>
    <row r="270" spans="1:44" ht="15.75" customHeight="1">
      <c r="A270" s="59"/>
      <c r="B270" s="49"/>
      <c r="C270" s="49"/>
      <c r="D270" s="49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86"/>
      <c r="AR270" s="61"/>
    </row>
    <row r="271" spans="1:44" ht="15.75" customHeight="1">
      <c r="A271" s="59"/>
      <c r="B271" s="49"/>
      <c r="C271" s="49"/>
      <c r="D271" s="49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86"/>
      <c r="AR271" s="61"/>
    </row>
    <row r="272" spans="1:44" ht="15.75" customHeight="1">
      <c r="A272" s="59"/>
      <c r="B272" s="49"/>
      <c r="C272" s="49"/>
      <c r="D272" s="49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86"/>
      <c r="AR272" s="61"/>
    </row>
    <row r="273" spans="1:44" ht="15.75" customHeight="1">
      <c r="A273" s="59"/>
      <c r="B273" s="49"/>
      <c r="C273" s="49"/>
      <c r="D273" s="49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86"/>
      <c r="AR273" s="61"/>
    </row>
    <row r="274" spans="1:44" ht="15.75" customHeight="1">
      <c r="A274" s="59"/>
      <c r="B274" s="49"/>
      <c r="C274" s="49"/>
      <c r="D274" s="49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86"/>
      <c r="AR274" s="61"/>
    </row>
    <row r="275" spans="1:44" ht="15.75" customHeight="1">
      <c r="A275" s="59"/>
      <c r="B275" s="49"/>
      <c r="C275" s="49"/>
      <c r="D275" s="49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86"/>
      <c r="AR275" s="61"/>
    </row>
    <row r="276" spans="1:44" ht="15.75" customHeight="1">
      <c r="A276" s="59"/>
      <c r="B276" s="49"/>
      <c r="C276" s="49"/>
      <c r="D276" s="49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86"/>
      <c r="AR276" s="61"/>
    </row>
    <row r="277" spans="1:44" ht="15.75" customHeight="1">
      <c r="A277" s="59"/>
      <c r="B277" s="49"/>
      <c r="C277" s="49"/>
      <c r="D277" s="49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86"/>
      <c r="AR277" s="61"/>
    </row>
    <row r="278" spans="1:44" ht="15.75" customHeight="1">
      <c r="A278" s="59"/>
      <c r="B278" s="49"/>
      <c r="C278" s="49"/>
      <c r="D278" s="49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86"/>
      <c r="AR278" s="61"/>
    </row>
    <row r="279" spans="1:44" ht="15.75" customHeight="1">
      <c r="A279" s="59"/>
      <c r="B279" s="49"/>
      <c r="C279" s="49"/>
      <c r="D279" s="49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86"/>
      <c r="AR279" s="61"/>
    </row>
    <row r="280" spans="1:44" ht="15.75" customHeight="1">
      <c r="A280" s="59"/>
      <c r="B280" s="49"/>
      <c r="C280" s="49"/>
      <c r="D280" s="49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86"/>
      <c r="AR280" s="61"/>
    </row>
    <row r="281" spans="1:44" ht="15.75" customHeight="1">
      <c r="A281" s="59"/>
      <c r="B281" s="49"/>
      <c r="C281" s="49"/>
      <c r="D281" s="49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86"/>
      <c r="AR281" s="61"/>
    </row>
    <row r="282" spans="1:44" ht="15.75" customHeight="1">
      <c r="A282" s="59"/>
      <c r="B282" s="49"/>
      <c r="C282" s="49"/>
      <c r="D282" s="49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86"/>
      <c r="AR282" s="61"/>
    </row>
    <row r="283" spans="1:44" ht="15.75" customHeight="1">
      <c r="A283" s="59"/>
      <c r="B283" s="49"/>
      <c r="C283" s="49"/>
      <c r="D283" s="49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86"/>
      <c r="AR283" s="61"/>
    </row>
    <row r="284" spans="1:44" ht="15.75" customHeight="1">
      <c r="A284" s="59"/>
      <c r="B284" s="49"/>
      <c r="C284" s="49"/>
      <c r="D284" s="49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86"/>
      <c r="AR284" s="61"/>
    </row>
    <row r="285" spans="1:44" ht="15.75" customHeight="1">
      <c r="A285" s="59"/>
      <c r="B285" s="49"/>
      <c r="C285" s="49"/>
      <c r="D285" s="49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86"/>
      <c r="AR285" s="61"/>
    </row>
    <row r="286" spans="1:44" ht="15.75" customHeight="1">
      <c r="A286" s="59"/>
      <c r="B286" s="49"/>
      <c r="C286" s="49"/>
      <c r="D286" s="49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86"/>
      <c r="AR286" s="61"/>
    </row>
    <row r="287" spans="1:44" ht="15.75" customHeight="1">
      <c r="A287" s="59"/>
      <c r="B287" s="49"/>
      <c r="C287" s="49"/>
      <c r="D287" s="49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86"/>
      <c r="AR287" s="61"/>
    </row>
    <row r="288" spans="1:44" ht="15.75" customHeight="1">
      <c r="A288" s="59"/>
      <c r="B288" s="49"/>
      <c r="C288" s="49"/>
      <c r="D288" s="49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86"/>
      <c r="AR288" s="61"/>
    </row>
    <row r="289" spans="1:44" ht="15.75" customHeight="1">
      <c r="A289" s="59"/>
      <c r="B289" s="49"/>
      <c r="C289" s="49"/>
      <c r="D289" s="49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86"/>
      <c r="AR289" s="61"/>
    </row>
    <row r="290" spans="1:44" ht="15.75" customHeight="1">
      <c r="A290" s="59"/>
      <c r="B290" s="49"/>
      <c r="C290" s="49"/>
      <c r="D290" s="49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86"/>
      <c r="AR290" s="61"/>
    </row>
    <row r="291" spans="1:44" ht="15.75" customHeight="1">
      <c r="A291" s="59"/>
      <c r="B291" s="49"/>
      <c r="C291" s="49"/>
      <c r="D291" s="49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86"/>
      <c r="AR291" s="61"/>
    </row>
    <row r="292" spans="1:44" ht="15.75" customHeight="1">
      <c r="A292" s="59"/>
      <c r="B292" s="49"/>
      <c r="C292" s="49"/>
      <c r="D292" s="49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86"/>
      <c r="AR292" s="61"/>
    </row>
    <row r="293" spans="1:44" ht="15.75" customHeight="1">
      <c r="A293" s="59"/>
      <c r="B293" s="49"/>
      <c r="C293" s="49"/>
      <c r="D293" s="49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86"/>
      <c r="AR293" s="61"/>
    </row>
    <row r="294" spans="1:44" ht="15.75" customHeight="1">
      <c r="A294" s="59"/>
      <c r="B294" s="49"/>
      <c r="C294" s="49"/>
      <c r="D294" s="49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86"/>
      <c r="AR294" s="61"/>
    </row>
    <row r="295" spans="1:44" ht="15.75" customHeight="1">
      <c r="A295" s="59"/>
      <c r="B295" s="49"/>
      <c r="C295" s="49"/>
      <c r="D295" s="49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86"/>
      <c r="AR295" s="61"/>
    </row>
    <row r="296" spans="1:44" ht="15.75" customHeight="1">
      <c r="A296" s="59"/>
      <c r="B296" s="49"/>
      <c r="C296" s="49"/>
      <c r="D296" s="49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86"/>
      <c r="AR296" s="61"/>
    </row>
    <row r="297" spans="1:44" ht="15.75" customHeight="1">
      <c r="A297" s="59"/>
      <c r="B297" s="49"/>
      <c r="C297" s="49"/>
      <c r="D297" s="49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86"/>
      <c r="AR297" s="61"/>
    </row>
    <row r="298" spans="1:44" ht="15.75" customHeight="1">
      <c r="A298" s="59"/>
      <c r="B298" s="49"/>
      <c r="C298" s="49"/>
      <c r="D298" s="49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86"/>
      <c r="AR298" s="61"/>
    </row>
    <row r="299" spans="1:44" ht="15.75" customHeight="1">
      <c r="A299" s="59"/>
      <c r="B299" s="49"/>
      <c r="C299" s="49"/>
      <c r="D299" s="49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86"/>
      <c r="AR299" s="61"/>
    </row>
    <row r="300" spans="1:44" ht="15.75" customHeight="1">
      <c r="A300" s="59"/>
      <c r="B300" s="49"/>
      <c r="C300" s="49"/>
      <c r="D300" s="49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86"/>
      <c r="AR300" s="61"/>
    </row>
    <row r="301" spans="1:44" ht="15.75" customHeight="1">
      <c r="A301" s="59"/>
      <c r="B301" s="49"/>
      <c r="C301" s="49"/>
      <c r="D301" s="49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86"/>
      <c r="AR301" s="61"/>
    </row>
    <row r="302" spans="1:44" ht="15.75" customHeight="1">
      <c r="A302" s="59"/>
      <c r="B302" s="49"/>
      <c r="C302" s="49"/>
      <c r="D302" s="49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86"/>
      <c r="AR302" s="61"/>
    </row>
    <row r="303" spans="1:44" ht="15.75" customHeight="1">
      <c r="A303" s="59"/>
      <c r="B303" s="49"/>
      <c r="C303" s="49"/>
      <c r="D303" s="49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86"/>
      <c r="AR303" s="61"/>
    </row>
    <row r="304" spans="1:44" ht="15.75" customHeight="1">
      <c r="A304" s="59"/>
      <c r="B304" s="49"/>
      <c r="C304" s="49"/>
      <c r="D304" s="49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86"/>
      <c r="AR304" s="61"/>
    </row>
    <row r="305" spans="1:44" ht="15.75" customHeight="1">
      <c r="A305" s="59"/>
      <c r="B305" s="49"/>
      <c r="C305" s="49"/>
      <c r="D305" s="49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86"/>
      <c r="AR305" s="61"/>
    </row>
    <row r="306" spans="1:44" ht="15.75" customHeight="1">
      <c r="A306" s="59"/>
      <c r="B306" s="49"/>
      <c r="C306" s="49"/>
      <c r="D306" s="49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86"/>
      <c r="AR306" s="61"/>
    </row>
    <row r="307" spans="1:44" ht="15.75" customHeight="1">
      <c r="A307" s="59"/>
      <c r="B307" s="49"/>
      <c r="C307" s="49"/>
      <c r="D307" s="49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86"/>
      <c r="AR307" s="61"/>
    </row>
    <row r="308" spans="1:44" ht="15.75" customHeight="1">
      <c r="A308" s="59"/>
      <c r="B308" s="49"/>
      <c r="C308" s="49"/>
      <c r="D308" s="49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86"/>
      <c r="AR308" s="61"/>
    </row>
    <row r="309" spans="1:44" ht="15.75" customHeight="1">
      <c r="A309" s="59"/>
      <c r="B309" s="49"/>
      <c r="C309" s="49"/>
      <c r="D309" s="49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86"/>
      <c r="AR309" s="61"/>
    </row>
    <row r="310" spans="1:44" ht="15.75" customHeight="1">
      <c r="A310" s="59"/>
      <c r="B310" s="49"/>
      <c r="C310" s="49"/>
      <c r="D310" s="49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86"/>
      <c r="AR310" s="61"/>
    </row>
    <row r="311" spans="1:44" ht="15.75" customHeight="1">
      <c r="A311" s="59"/>
      <c r="B311" s="49"/>
      <c r="C311" s="49"/>
      <c r="D311" s="49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86"/>
      <c r="AR311" s="61"/>
    </row>
    <row r="312" spans="1:44" ht="15.75" customHeight="1">
      <c r="A312" s="59"/>
      <c r="B312" s="49"/>
      <c r="C312" s="49"/>
      <c r="D312" s="49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86"/>
      <c r="AR312" s="61"/>
    </row>
    <row r="313" spans="1:44" ht="15.75" customHeight="1">
      <c r="A313" s="59"/>
      <c r="B313" s="49"/>
      <c r="C313" s="49"/>
      <c r="D313" s="49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86"/>
      <c r="AR313" s="61"/>
    </row>
    <row r="314" spans="1:44" ht="15.75" customHeight="1">
      <c r="A314" s="59"/>
      <c r="B314" s="49"/>
      <c r="C314" s="49"/>
      <c r="D314" s="49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86"/>
      <c r="AR314" s="61"/>
    </row>
    <row r="315" spans="1:44" ht="15.75" customHeight="1">
      <c r="A315" s="59"/>
      <c r="B315" s="49"/>
      <c r="C315" s="49"/>
      <c r="D315" s="49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86"/>
      <c r="AR315" s="61"/>
    </row>
    <row r="316" spans="1:44" ht="15.75" customHeight="1">
      <c r="A316" s="59"/>
      <c r="B316" s="49"/>
      <c r="C316" s="49"/>
      <c r="D316" s="49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86"/>
      <c r="AR316" s="61"/>
    </row>
    <row r="317" spans="1:44" ht="15.75" customHeight="1">
      <c r="A317" s="59"/>
      <c r="B317" s="49"/>
      <c r="C317" s="49"/>
      <c r="D317" s="49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86"/>
      <c r="AR317" s="61"/>
    </row>
    <row r="318" spans="1:44" ht="15.75" customHeight="1">
      <c r="A318" s="59"/>
      <c r="B318" s="49"/>
      <c r="C318" s="49"/>
      <c r="D318" s="49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86"/>
      <c r="AR318" s="61"/>
    </row>
    <row r="319" spans="1:44" ht="15.75" customHeight="1">
      <c r="A319" s="59"/>
      <c r="B319" s="49"/>
      <c r="C319" s="49"/>
      <c r="D319" s="49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86"/>
      <c r="AR319" s="61"/>
    </row>
    <row r="320" spans="1:44" ht="15.75" customHeight="1">
      <c r="A320" s="59"/>
      <c r="B320" s="49"/>
      <c r="C320" s="49"/>
      <c r="D320" s="49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86"/>
      <c r="AR320" s="61"/>
    </row>
    <row r="321" spans="1:44" ht="15.75" customHeight="1">
      <c r="A321" s="59"/>
      <c r="B321" s="49"/>
      <c r="C321" s="49"/>
      <c r="D321" s="49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86"/>
      <c r="AR321" s="61"/>
    </row>
    <row r="322" spans="1:44" ht="15.75" customHeight="1">
      <c r="A322" s="59"/>
      <c r="B322" s="49"/>
      <c r="C322" s="49"/>
      <c r="D322" s="49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86"/>
      <c r="AR322" s="61"/>
    </row>
    <row r="323" spans="1:44" ht="15.75" customHeight="1">
      <c r="A323" s="59"/>
      <c r="B323" s="49"/>
      <c r="C323" s="49"/>
      <c r="D323" s="49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86"/>
      <c r="AR323" s="61"/>
    </row>
    <row r="324" spans="1:44" ht="15.75" customHeight="1">
      <c r="A324" s="59"/>
      <c r="B324" s="49"/>
      <c r="C324" s="49"/>
      <c r="D324" s="49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86"/>
      <c r="AR324" s="61"/>
    </row>
    <row r="325" spans="1:44" ht="15.75" customHeight="1">
      <c r="A325" s="59"/>
      <c r="B325" s="49"/>
      <c r="C325" s="49"/>
      <c r="D325" s="49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86"/>
      <c r="AR325" s="61"/>
    </row>
    <row r="326" spans="1:44" ht="15.75" customHeight="1">
      <c r="A326" s="59"/>
      <c r="B326" s="49"/>
      <c r="C326" s="49"/>
      <c r="D326" s="49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86"/>
      <c r="AR326" s="61"/>
    </row>
    <row r="327" spans="1:44" ht="15.75" customHeight="1">
      <c r="A327" s="59"/>
      <c r="B327" s="49"/>
      <c r="C327" s="49"/>
      <c r="D327" s="49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86"/>
      <c r="AR327" s="61"/>
    </row>
    <row r="328" spans="1:44" ht="15.75" customHeight="1">
      <c r="A328" s="59"/>
      <c r="B328" s="49"/>
      <c r="C328" s="49"/>
      <c r="D328" s="49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86"/>
      <c r="AR328" s="61"/>
    </row>
    <row r="329" spans="1:44" ht="15.75" customHeight="1">
      <c r="A329" s="59"/>
      <c r="B329" s="49"/>
      <c r="C329" s="49"/>
      <c r="D329" s="49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86"/>
      <c r="AR329" s="61"/>
    </row>
    <row r="330" spans="1:44" ht="15.75" customHeight="1">
      <c r="A330" s="59"/>
      <c r="B330" s="49"/>
      <c r="C330" s="49"/>
      <c r="D330" s="49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86"/>
      <c r="AR330" s="61"/>
    </row>
    <row r="331" spans="1:44" ht="15.75" customHeight="1">
      <c r="A331" s="59"/>
      <c r="B331" s="49"/>
      <c r="C331" s="49"/>
      <c r="D331" s="49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86"/>
      <c r="AR331" s="61"/>
    </row>
    <row r="332" spans="1:44" ht="15.75" customHeight="1">
      <c r="A332" s="59"/>
      <c r="B332" s="49"/>
      <c r="C332" s="49"/>
      <c r="D332" s="49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86"/>
      <c r="AR332" s="61"/>
    </row>
    <row r="333" spans="1:44" ht="15.75" customHeight="1">
      <c r="A333" s="59"/>
      <c r="B333" s="49"/>
      <c r="C333" s="49"/>
      <c r="D333" s="49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86"/>
      <c r="AR333" s="61"/>
    </row>
    <row r="334" spans="1:44" ht="15.75" customHeight="1">
      <c r="A334" s="59"/>
      <c r="B334" s="49"/>
      <c r="C334" s="49"/>
      <c r="D334" s="49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86"/>
      <c r="AR334" s="61"/>
    </row>
    <row r="335" spans="1:44" ht="15.75" customHeight="1">
      <c r="A335" s="59"/>
      <c r="B335" s="49"/>
      <c r="C335" s="49"/>
      <c r="D335" s="49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86"/>
      <c r="AR335" s="61"/>
    </row>
    <row r="336" spans="1:44" ht="15.75" customHeight="1">
      <c r="A336" s="59"/>
      <c r="B336" s="49"/>
      <c r="C336" s="49"/>
      <c r="D336" s="49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86"/>
      <c r="AR336" s="61"/>
    </row>
    <row r="337" spans="1:44" ht="15.75" customHeight="1">
      <c r="A337" s="59"/>
      <c r="B337" s="49"/>
      <c r="C337" s="49"/>
      <c r="D337" s="49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86"/>
      <c r="AR337" s="61"/>
    </row>
    <row r="338" spans="1:44" ht="15.75" customHeight="1">
      <c r="A338" s="59"/>
      <c r="B338" s="49"/>
      <c r="C338" s="49"/>
      <c r="D338" s="49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86"/>
      <c r="AR338" s="61"/>
    </row>
    <row r="339" spans="1:44" ht="15.75" customHeight="1">
      <c r="A339" s="59"/>
      <c r="B339" s="49"/>
      <c r="C339" s="49"/>
      <c r="D339" s="49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86"/>
      <c r="AR339" s="61"/>
    </row>
    <row r="340" spans="1:44" ht="15.75" customHeight="1">
      <c r="A340" s="59"/>
      <c r="B340" s="49"/>
      <c r="C340" s="49"/>
      <c r="D340" s="49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86"/>
      <c r="AR340" s="61"/>
    </row>
    <row r="341" spans="1:44" ht="15.75" customHeight="1">
      <c r="A341" s="59"/>
      <c r="B341" s="49"/>
      <c r="C341" s="49"/>
      <c r="D341" s="49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86"/>
      <c r="AR341" s="61"/>
    </row>
    <row r="342" spans="1:44" ht="15.75" customHeight="1">
      <c r="A342" s="85"/>
      <c r="B342" s="88"/>
      <c r="C342" s="88"/>
      <c r="D342" s="88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86"/>
      <c r="AR342" s="61"/>
    </row>
    <row r="343" spans="1:44" ht="15.75" customHeight="1">
      <c r="A343" s="85"/>
      <c r="B343" s="88"/>
      <c r="C343" s="88"/>
      <c r="D343" s="88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86"/>
      <c r="AR343" s="61"/>
    </row>
    <row r="344" spans="1:44" ht="15.75" customHeight="1">
      <c r="A344" s="85"/>
      <c r="B344" s="88"/>
      <c r="C344" s="88"/>
      <c r="D344" s="88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86"/>
      <c r="AR344" s="61"/>
    </row>
    <row r="345" spans="1:44" ht="15.75" customHeight="1">
      <c r="A345" s="85"/>
      <c r="B345" s="88"/>
      <c r="C345" s="88"/>
      <c r="D345" s="88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86"/>
      <c r="AR345" s="61"/>
    </row>
    <row r="346" spans="1:44" ht="15.75" customHeight="1">
      <c r="A346" s="85"/>
      <c r="B346" s="88"/>
      <c r="C346" s="88"/>
      <c r="D346" s="88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86"/>
      <c r="AR346" s="61"/>
    </row>
    <row r="347" spans="1:44" ht="15.75" customHeight="1">
      <c r="A347" s="85"/>
      <c r="B347" s="88"/>
      <c r="C347" s="88"/>
      <c r="D347" s="88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86"/>
      <c r="AR347" s="61"/>
    </row>
    <row r="348" spans="1:44" ht="15.75" customHeight="1">
      <c r="A348" s="85"/>
      <c r="B348" s="88"/>
      <c r="C348" s="88"/>
      <c r="D348" s="88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86"/>
      <c r="AR348" s="61"/>
    </row>
    <row r="349" spans="1:44" ht="15.75" customHeight="1">
      <c r="A349" s="85"/>
      <c r="B349" s="88"/>
      <c r="C349" s="88"/>
      <c r="D349" s="88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86"/>
      <c r="AR349" s="61"/>
    </row>
    <row r="350" spans="1:44" ht="15.75" customHeight="1">
      <c r="A350" s="85"/>
      <c r="B350" s="88"/>
      <c r="C350" s="88"/>
      <c r="D350" s="88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86"/>
      <c r="AR350" s="61"/>
    </row>
    <row r="351" spans="1:44" ht="15.75" customHeight="1">
      <c r="A351" s="85"/>
      <c r="B351" s="88"/>
      <c r="C351" s="88"/>
      <c r="D351" s="88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86"/>
      <c r="AR351" s="61"/>
    </row>
    <row r="352" spans="1:44" ht="15.75" customHeight="1">
      <c r="A352" s="85"/>
      <c r="B352" s="88"/>
      <c r="C352" s="88"/>
      <c r="D352" s="88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86"/>
      <c r="AR352" s="61"/>
    </row>
    <row r="353" spans="1:44" ht="15.75" customHeight="1">
      <c r="A353" s="85"/>
      <c r="B353" s="88"/>
      <c r="C353" s="88"/>
      <c r="D353" s="88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86"/>
      <c r="AR353" s="61"/>
    </row>
    <row r="354" spans="1:44" ht="15.75" customHeight="1">
      <c r="A354" s="85"/>
      <c r="B354" s="88"/>
      <c r="C354" s="88"/>
      <c r="D354" s="88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86"/>
      <c r="AR354" s="61"/>
    </row>
    <row r="355" spans="1:44" ht="15.75" customHeight="1">
      <c r="A355" s="85"/>
      <c r="B355" s="88"/>
      <c r="C355" s="88"/>
      <c r="D355" s="88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86"/>
      <c r="AR355" s="61"/>
    </row>
    <row r="356" spans="1:44" ht="15.75" customHeight="1">
      <c r="A356" s="85"/>
      <c r="B356" s="88"/>
      <c r="C356" s="88"/>
      <c r="D356" s="88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86"/>
      <c r="AR356" s="61"/>
    </row>
    <row r="357" spans="1:44" ht="15.75" customHeight="1">
      <c r="A357" s="85"/>
      <c r="B357" s="88"/>
      <c r="C357" s="88"/>
      <c r="D357" s="88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86"/>
      <c r="AR357" s="61"/>
    </row>
    <row r="358" spans="1:44" ht="15.75" customHeight="1">
      <c r="A358" s="85"/>
      <c r="B358" s="88"/>
      <c r="C358" s="88"/>
      <c r="D358" s="88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86"/>
      <c r="AR358" s="61"/>
    </row>
    <row r="359" spans="1:44" ht="15.75" customHeight="1">
      <c r="A359" s="85"/>
      <c r="B359" s="88"/>
      <c r="C359" s="88"/>
      <c r="D359" s="88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86"/>
      <c r="AR359" s="61"/>
    </row>
    <row r="360" spans="1:44" ht="15.75" customHeight="1">
      <c r="A360" s="85"/>
      <c r="B360" s="88"/>
      <c r="C360" s="88"/>
      <c r="D360" s="88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86"/>
      <c r="AR360" s="61"/>
    </row>
    <row r="361" spans="1:44" ht="15.75" customHeight="1">
      <c r="A361" s="85"/>
      <c r="B361" s="88"/>
      <c r="C361" s="88"/>
      <c r="D361" s="88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86"/>
      <c r="AR361" s="61"/>
    </row>
    <row r="362" spans="1:44" ht="15.75" customHeight="1">
      <c r="A362" s="85"/>
      <c r="B362" s="88"/>
      <c r="C362" s="88"/>
      <c r="D362" s="88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86"/>
      <c r="AR362" s="61"/>
    </row>
    <row r="363" spans="1:44" ht="15.75" customHeight="1">
      <c r="A363" s="85"/>
      <c r="B363" s="88"/>
      <c r="C363" s="88"/>
      <c r="D363" s="88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86"/>
      <c r="AR363" s="61"/>
    </row>
    <row r="364" spans="1:44" ht="15.75" customHeight="1">
      <c r="A364" s="85"/>
      <c r="B364" s="88"/>
      <c r="C364" s="88"/>
      <c r="D364" s="88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86"/>
      <c r="AR364" s="61"/>
    </row>
    <row r="365" spans="1:44" ht="15.75" customHeight="1">
      <c r="A365" s="85"/>
      <c r="B365" s="88"/>
      <c r="C365" s="88"/>
      <c r="D365" s="88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86"/>
      <c r="AR365" s="61"/>
    </row>
    <row r="366" spans="1:44" ht="15.75" customHeight="1">
      <c r="A366" s="85"/>
      <c r="B366" s="88"/>
      <c r="C366" s="88"/>
      <c r="D366" s="88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86"/>
      <c r="AR366" s="61"/>
    </row>
    <row r="367" spans="1:44" ht="15.75" customHeight="1">
      <c r="A367" s="85"/>
      <c r="B367" s="88"/>
      <c r="C367" s="88"/>
      <c r="D367" s="88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86"/>
      <c r="AR367" s="61"/>
    </row>
    <row r="368" spans="1:44" ht="15.75" customHeight="1">
      <c r="A368" s="85"/>
      <c r="B368" s="88"/>
      <c r="C368" s="88"/>
      <c r="D368" s="88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86"/>
      <c r="AR368" s="61"/>
    </row>
    <row r="369" spans="1:44" ht="15.75" customHeight="1">
      <c r="A369" s="85"/>
      <c r="B369" s="88"/>
      <c r="C369" s="88"/>
      <c r="D369" s="88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86"/>
      <c r="AR369" s="61"/>
    </row>
    <row r="370" spans="1:44" ht="15.75" customHeight="1">
      <c r="A370" s="85"/>
      <c r="B370" s="88"/>
      <c r="C370" s="88"/>
      <c r="D370" s="88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86"/>
      <c r="AR370" s="61"/>
    </row>
    <row r="371" spans="1:44" ht="15.75" customHeight="1">
      <c r="A371" s="85"/>
      <c r="B371" s="88"/>
      <c r="C371" s="88"/>
      <c r="D371" s="88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86"/>
      <c r="AR371" s="61"/>
    </row>
    <row r="372" spans="1:44" ht="15.75" customHeight="1">
      <c r="A372" s="85"/>
      <c r="B372" s="88"/>
      <c r="C372" s="88"/>
      <c r="D372" s="88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86"/>
      <c r="AR372" s="61"/>
    </row>
    <row r="373" spans="1:44" ht="15.75" customHeight="1">
      <c r="A373" s="85"/>
      <c r="B373" s="88"/>
      <c r="C373" s="88"/>
      <c r="D373" s="88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86"/>
      <c r="AR373" s="61"/>
    </row>
    <row r="374" spans="1:44" ht="15.75" customHeight="1">
      <c r="A374" s="85"/>
      <c r="B374" s="88"/>
      <c r="C374" s="88"/>
      <c r="D374" s="88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86"/>
      <c r="AR374" s="61"/>
    </row>
    <row r="375" spans="1:44" ht="15.75" customHeight="1">
      <c r="A375" s="85"/>
      <c r="B375" s="88"/>
      <c r="C375" s="88"/>
      <c r="D375" s="8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86"/>
      <c r="AR375" s="61"/>
    </row>
    <row r="376" spans="1:44" ht="15.75" customHeight="1">
      <c r="A376" s="85"/>
      <c r="B376" s="88"/>
      <c r="C376" s="88"/>
      <c r="D376" s="88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86"/>
      <c r="AR376" s="61"/>
    </row>
    <row r="377" spans="1:44" ht="15.75" customHeight="1">
      <c r="A377" s="85"/>
      <c r="B377" s="88"/>
      <c r="C377" s="88"/>
      <c r="D377" s="88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86"/>
      <c r="AR377" s="61"/>
    </row>
    <row r="378" spans="1:44" ht="15.75" customHeight="1">
      <c r="A378" s="85"/>
      <c r="B378" s="88"/>
      <c r="C378" s="88"/>
      <c r="D378" s="88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86"/>
      <c r="AR378" s="61"/>
    </row>
    <row r="379" spans="1:44" ht="15.75" customHeight="1">
      <c r="A379" s="85"/>
      <c r="B379" s="88"/>
      <c r="C379" s="88"/>
      <c r="D379" s="88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86"/>
      <c r="AR379" s="61"/>
    </row>
    <row r="380" spans="1:44" ht="15.75" customHeight="1">
      <c r="A380" s="85"/>
      <c r="B380" s="88"/>
      <c r="C380" s="88"/>
      <c r="D380" s="88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86"/>
      <c r="AR380" s="61"/>
    </row>
    <row r="381" spans="1:44" ht="15.75" customHeight="1">
      <c r="A381" s="85"/>
      <c r="B381" s="88"/>
      <c r="C381" s="88"/>
      <c r="D381" s="88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86"/>
      <c r="AR381" s="61"/>
    </row>
    <row r="382" spans="1:44" ht="15.75" customHeight="1">
      <c r="A382" s="85"/>
      <c r="B382" s="88"/>
      <c r="C382" s="88"/>
      <c r="D382" s="88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86"/>
      <c r="AR382" s="61"/>
    </row>
    <row r="383" spans="1:44" ht="15.75" customHeight="1">
      <c r="A383" s="85"/>
      <c r="B383" s="88"/>
      <c r="C383" s="88"/>
      <c r="D383" s="88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86"/>
      <c r="AR383" s="61"/>
    </row>
    <row r="384" spans="1:44" ht="15.75" customHeight="1">
      <c r="A384" s="85"/>
      <c r="B384" s="88"/>
      <c r="C384" s="88"/>
      <c r="D384" s="88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86"/>
      <c r="AR384" s="61"/>
    </row>
    <row r="385" spans="1:44" ht="15.75" customHeight="1">
      <c r="A385" s="85"/>
      <c r="B385" s="88"/>
      <c r="C385" s="88"/>
      <c r="D385" s="88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86"/>
      <c r="AR385" s="61"/>
    </row>
    <row r="386" spans="1:44" ht="15.75" customHeight="1">
      <c r="A386" s="85"/>
      <c r="B386" s="88"/>
      <c r="C386" s="88"/>
      <c r="D386" s="88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86"/>
      <c r="AR386" s="61"/>
    </row>
    <row r="387" spans="1:44" ht="15.75" customHeight="1">
      <c r="A387" s="85"/>
      <c r="B387" s="88"/>
      <c r="C387" s="88"/>
      <c r="D387" s="88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86"/>
      <c r="AR387" s="61"/>
    </row>
    <row r="388" spans="1:44" ht="15.75" customHeight="1">
      <c r="A388" s="85"/>
      <c r="B388" s="88"/>
      <c r="C388" s="88"/>
      <c r="D388" s="88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86"/>
      <c r="AR388" s="61"/>
    </row>
    <row r="389" spans="1:44" ht="15.75" customHeight="1">
      <c r="A389" s="85"/>
      <c r="B389" s="88"/>
      <c r="C389" s="88"/>
      <c r="D389" s="88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86"/>
      <c r="AR389" s="61"/>
    </row>
    <row r="390" spans="1:44" ht="15.75" customHeight="1">
      <c r="A390" s="85"/>
      <c r="B390" s="88"/>
      <c r="C390" s="88"/>
      <c r="D390" s="88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86"/>
      <c r="AR390" s="61"/>
    </row>
    <row r="391" spans="1:44" ht="15.75" customHeight="1">
      <c r="A391" s="85"/>
      <c r="B391" s="88"/>
      <c r="C391" s="88"/>
      <c r="D391" s="88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86"/>
      <c r="AR391" s="61"/>
    </row>
    <row r="392" spans="1:44" ht="15.75" customHeight="1">
      <c r="A392" s="85"/>
      <c r="B392" s="88"/>
      <c r="C392" s="88"/>
      <c r="D392" s="88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86"/>
      <c r="AR392" s="61"/>
    </row>
    <row r="393" spans="1:44" ht="15.75" customHeight="1">
      <c r="A393" s="85"/>
      <c r="B393" s="88"/>
      <c r="C393" s="88"/>
      <c r="D393" s="88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86"/>
      <c r="AR393" s="61"/>
    </row>
    <row r="394" spans="1:44" ht="15.75" customHeight="1">
      <c r="A394" s="85"/>
      <c r="B394" s="88"/>
      <c r="C394" s="88"/>
      <c r="D394" s="88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86"/>
      <c r="AR394" s="61"/>
    </row>
    <row r="395" spans="1:44" ht="15.75" customHeight="1">
      <c r="A395" s="85"/>
      <c r="B395" s="88"/>
      <c r="C395" s="88"/>
      <c r="D395" s="88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86"/>
      <c r="AR395" s="61"/>
    </row>
    <row r="396" spans="1:44" ht="15.75" customHeight="1">
      <c r="A396" s="85"/>
      <c r="B396" s="88"/>
      <c r="C396" s="88"/>
      <c r="D396" s="88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86"/>
      <c r="AR396" s="61"/>
    </row>
    <row r="397" spans="1:44" ht="15.75" customHeight="1">
      <c r="A397" s="85"/>
      <c r="B397" s="88"/>
      <c r="C397" s="88"/>
      <c r="D397" s="88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86"/>
      <c r="AR397" s="61"/>
    </row>
    <row r="398" spans="1:44" ht="15.75" customHeight="1">
      <c r="A398" s="85"/>
      <c r="B398" s="88"/>
      <c r="C398" s="88"/>
      <c r="D398" s="88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86"/>
      <c r="AR398" s="61"/>
    </row>
    <row r="399" spans="1:44" ht="15.75" customHeight="1">
      <c r="A399" s="85"/>
      <c r="B399" s="88"/>
      <c r="C399" s="88"/>
      <c r="D399" s="88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86"/>
      <c r="AR399" s="61"/>
    </row>
    <row r="400" spans="1:44" ht="15.75" customHeight="1">
      <c r="A400" s="85"/>
      <c r="B400" s="88"/>
      <c r="C400" s="88"/>
      <c r="D400" s="88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86"/>
      <c r="AR400" s="61"/>
    </row>
    <row r="401" spans="1:44" ht="15.75" customHeight="1">
      <c r="A401" s="85"/>
      <c r="B401" s="88"/>
      <c r="C401" s="88"/>
      <c r="D401" s="88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86"/>
      <c r="AR401" s="61"/>
    </row>
    <row r="402" spans="1:44" ht="15.75" customHeight="1">
      <c r="A402" s="85"/>
      <c r="B402" s="88"/>
      <c r="C402" s="88"/>
      <c r="D402" s="88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86"/>
      <c r="AR402" s="61"/>
    </row>
    <row r="403" spans="1:44" ht="15.75" customHeight="1">
      <c r="A403" s="85"/>
      <c r="B403" s="88"/>
      <c r="C403" s="88"/>
      <c r="D403" s="88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86"/>
      <c r="AR403" s="61"/>
    </row>
    <row r="404" spans="1:44" ht="15.75" customHeight="1">
      <c r="A404" s="85"/>
      <c r="B404" s="88"/>
      <c r="C404" s="88"/>
      <c r="D404" s="88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86"/>
      <c r="AR404" s="61"/>
    </row>
    <row r="405" spans="1:44" ht="15.75" customHeight="1">
      <c r="A405" s="85"/>
      <c r="B405" s="88"/>
      <c r="C405" s="88"/>
      <c r="D405" s="88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86"/>
      <c r="AR405" s="61"/>
    </row>
    <row r="406" spans="1:44" ht="15.75" customHeight="1">
      <c r="A406" s="85"/>
      <c r="B406" s="88"/>
      <c r="C406" s="88"/>
      <c r="D406" s="88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86"/>
      <c r="AR406" s="61"/>
    </row>
    <row r="407" spans="1:44" ht="15.75" customHeight="1">
      <c r="A407" s="85"/>
      <c r="B407" s="88"/>
      <c r="C407" s="88"/>
      <c r="D407" s="88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86"/>
      <c r="AR407" s="61"/>
    </row>
    <row r="408" spans="1:44" ht="15.75" customHeight="1">
      <c r="A408" s="85"/>
      <c r="B408" s="88"/>
      <c r="C408" s="88"/>
      <c r="D408" s="88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86"/>
      <c r="AR408" s="61"/>
    </row>
    <row r="409" spans="1:44" ht="15.75" customHeight="1">
      <c r="A409" s="85"/>
      <c r="B409" s="88"/>
      <c r="C409" s="88"/>
      <c r="D409" s="88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86"/>
      <c r="AR409" s="61"/>
    </row>
    <row r="410" spans="1:44" ht="15.75" customHeight="1">
      <c r="A410" s="85"/>
      <c r="B410" s="88"/>
      <c r="C410" s="88"/>
      <c r="D410" s="88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86"/>
      <c r="AR410" s="61"/>
    </row>
    <row r="411" spans="1:44" ht="15.75" customHeight="1">
      <c r="A411" s="85"/>
      <c r="B411" s="88"/>
      <c r="C411" s="88"/>
      <c r="D411" s="88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86"/>
      <c r="AR411" s="61"/>
    </row>
    <row r="412" spans="1:44" ht="15.75" customHeight="1">
      <c r="A412" s="85"/>
      <c r="B412" s="88"/>
      <c r="C412" s="88"/>
      <c r="D412" s="88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86"/>
      <c r="AR412" s="61"/>
    </row>
    <row r="413" spans="1:44" ht="15.75" customHeight="1">
      <c r="A413" s="85"/>
      <c r="B413" s="88"/>
      <c r="C413" s="88"/>
      <c r="D413" s="88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86"/>
      <c r="AR413" s="61"/>
    </row>
    <row r="414" spans="1:44" ht="15.75" customHeight="1">
      <c r="A414" s="85"/>
      <c r="B414" s="88"/>
      <c r="C414" s="88"/>
      <c r="D414" s="88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86"/>
      <c r="AR414" s="61"/>
    </row>
    <row r="415" spans="1:44" ht="15.75" customHeight="1">
      <c r="A415" s="85"/>
      <c r="B415" s="88"/>
      <c r="C415" s="88"/>
      <c r="D415" s="88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86"/>
      <c r="AR415" s="61"/>
    </row>
    <row r="416" spans="1:44" ht="15.75" customHeight="1">
      <c r="A416" s="85"/>
      <c r="B416" s="88"/>
      <c r="C416" s="88"/>
      <c r="D416" s="88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86"/>
      <c r="AR416" s="61"/>
    </row>
    <row r="417" spans="1:44" ht="15.75" customHeight="1">
      <c r="A417" s="85"/>
      <c r="B417" s="88"/>
      <c r="C417" s="88"/>
      <c r="D417" s="88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86"/>
      <c r="AR417" s="61"/>
    </row>
    <row r="418" spans="1:44" ht="15.75" customHeight="1">
      <c r="A418" s="85"/>
      <c r="B418" s="88"/>
      <c r="C418" s="88"/>
      <c r="D418" s="88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86"/>
      <c r="AR418" s="61"/>
    </row>
    <row r="419" spans="1:44" ht="15.75" customHeight="1">
      <c r="A419" s="85"/>
      <c r="B419" s="88"/>
      <c r="C419" s="88"/>
      <c r="D419" s="88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86"/>
      <c r="AR419" s="61"/>
    </row>
    <row r="420" spans="1:44" ht="15.75" customHeight="1">
      <c r="A420" s="85"/>
      <c r="B420" s="88"/>
      <c r="C420" s="88"/>
      <c r="D420" s="88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86"/>
      <c r="AR420" s="61"/>
    </row>
    <row r="421" spans="1:44" ht="15.75" customHeight="1">
      <c r="A421" s="85"/>
      <c r="B421" s="88"/>
      <c r="C421" s="88"/>
      <c r="D421" s="88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86"/>
      <c r="AR421" s="61"/>
    </row>
    <row r="422" spans="1:44" ht="15.75" customHeight="1">
      <c r="A422" s="85"/>
      <c r="B422" s="88"/>
      <c r="C422" s="88"/>
      <c r="D422" s="88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86"/>
      <c r="AR422" s="61"/>
    </row>
    <row r="423" spans="1:44" ht="15.75" customHeight="1">
      <c r="A423" s="85"/>
      <c r="B423" s="88"/>
      <c r="C423" s="88"/>
      <c r="D423" s="88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86"/>
      <c r="AR423" s="61"/>
    </row>
    <row r="424" spans="1:44" ht="15.75" customHeight="1">
      <c r="A424" s="85"/>
      <c r="B424" s="88"/>
      <c r="C424" s="88"/>
      <c r="D424" s="88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86"/>
      <c r="AR424" s="61"/>
    </row>
    <row r="425" spans="1:44" ht="15.75" customHeight="1">
      <c r="A425" s="85"/>
      <c r="B425" s="88"/>
      <c r="C425" s="88"/>
      <c r="D425" s="88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86"/>
      <c r="AR425" s="61"/>
    </row>
    <row r="426" spans="1:44" ht="15.75" customHeight="1">
      <c r="A426" s="85"/>
      <c r="B426" s="88"/>
      <c r="C426" s="88"/>
      <c r="D426" s="88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86"/>
      <c r="AR426" s="61"/>
    </row>
    <row r="427" spans="1:44" ht="15.75" customHeight="1">
      <c r="A427" s="85"/>
      <c r="B427" s="88"/>
      <c r="C427" s="88"/>
      <c r="D427" s="88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86"/>
      <c r="AR427" s="61"/>
    </row>
    <row r="428" spans="1:44" ht="15.75" customHeight="1">
      <c r="A428" s="85"/>
      <c r="B428" s="88"/>
      <c r="C428" s="88"/>
      <c r="D428" s="88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86"/>
      <c r="AR428" s="61"/>
    </row>
    <row r="429" spans="1:44" ht="15.75" customHeight="1">
      <c r="A429" s="85"/>
      <c r="B429" s="88"/>
      <c r="C429" s="88"/>
      <c r="D429" s="88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86"/>
      <c r="AR429" s="61"/>
    </row>
    <row r="430" spans="1:44" ht="15.75" customHeight="1">
      <c r="A430" s="85"/>
      <c r="B430" s="88"/>
      <c r="C430" s="88"/>
      <c r="D430" s="88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86"/>
      <c r="AR430" s="61"/>
    </row>
    <row r="431" spans="1:44" ht="15.75" customHeight="1">
      <c r="A431" s="85"/>
      <c r="B431" s="88"/>
      <c r="C431" s="88"/>
      <c r="D431" s="88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86"/>
      <c r="AR431" s="61"/>
    </row>
    <row r="432" spans="1:44" ht="15.75" customHeight="1">
      <c r="A432" s="85"/>
      <c r="B432" s="88"/>
      <c r="C432" s="88"/>
      <c r="D432" s="88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86"/>
      <c r="AR432" s="61"/>
    </row>
    <row r="433" spans="1:44" ht="15.75" customHeight="1">
      <c r="A433" s="85"/>
      <c r="B433" s="88"/>
      <c r="C433" s="88"/>
      <c r="D433" s="88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86"/>
      <c r="AR433" s="61"/>
    </row>
    <row r="434" spans="1:44" ht="15.75" customHeight="1">
      <c r="A434" s="85"/>
      <c r="B434" s="88"/>
      <c r="C434" s="88"/>
      <c r="D434" s="88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86"/>
      <c r="AR434" s="61"/>
    </row>
    <row r="435" spans="1:44" ht="15.75" customHeight="1">
      <c r="A435" s="85"/>
      <c r="B435" s="88"/>
      <c r="C435" s="88"/>
      <c r="D435" s="88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86"/>
      <c r="AR435" s="61"/>
    </row>
    <row r="436" spans="1:44" ht="15.75" customHeight="1">
      <c r="A436" s="85"/>
      <c r="B436" s="88"/>
      <c r="C436" s="88"/>
      <c r="D436" s="88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86"/>
      <c r="AR436" s="61"/>
    </row>
    <row r="437" spans="1:44" ht="15.75" customHeight="1">
      <c r="A437" s="85"/>
      <c r="B437" s="88"/>
      <c r="C437" s="88"/>
      <c r="D437" s="88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86"/>
      <c r="AR437" s="61"/>
    </row>
    <row r="438" spans="1:44" ht="15.75" customHeight="1">
      <c r="A438" s="85"/>
      <c r="B438" s="88"/>
      <c r="C438" s="88"/>
      <c r="D438" s="88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86"/>
      <c r="AR438" s="61"/>
    </row>
    <row r="439" spans="1:44" ht="15.75" customHeight="1">
      <c r="A439" s="85"/>
      <c r="B439" s="88"/>
      <c r="C439" s="88"/>
      <c r="D439" s="88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86"/>
      <c r="AR439" s="61"/>
    </row>
    <row r="440" spans="1:44" ht="15.75" customHeight="1">
      <c r="A440" s="85"/>
      <c r="B440" s="88"/>
      <c r="C440" s="88"/>
      <c r="D440" s="88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86"/>
      <c r="AR440" s="61"/>
    </row>
    <row r="441" spans="1:44" ht="15.75" customHeight="1">
      <c r="A441" s="85"/>
      <c r="B441" s="88"/>
      <c r="C441" s="88"/>
      <c r="D441" s="88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86"/>
      <c r="AR441" s="61"/>
    </row>
    <row r="442" spans="1:44" ht="15.75" customHeight="1">
      <c r="A442" s="85"/>
      <c r="B442" s="88"/>
      <c r="C442" s="88"/>
      <c r="D442" s="88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86"/>
      <c r="AR442" s="61"/>
    </row>
    <row r="443" spans="1:44" ht="15.75" customHeight="1">
      <c r="A443" s="85"/>
      <c r="B443" s="88"/>
      <c r="C443" s="88"/>
      <c r="D443" s="88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86"/>
      <c r="AR443" s="61"/>
    </row>
    <row r="444" spans="1:44" ht="15.75" customHeight="1">
      <c r="A444" s="85"/>
      <c r="B444" s="88"/>
      <c r="C444" s="88"/>
      <c r="D444" s="88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86"/>
      <c r="AR444" s="61"/>
    </row>
    <row r="445" spans="1:44" ht="15.75" customHeight="1">
      <c r="A445" s="85"/>
      <c r="B445" s="88"/>
      <c r="C445" s="88"/>
      <c r="D445" s="88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86"/>
      <c r="AR445" s="61"/>
    </row>
    <row r="446" spans="1:44" ht="15.75" customHeight="1">
      <c r="A446" s="85"/>
      <c r="B446" s="88"/>
      <c r="C446" s="88"/>
      <c r="D446" s="88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86"/>
      <c r="AR446" s="61"/>
    </row>
    <row r="447" spans="1:44" ht="15.75" customHeight="1">
      <c r="A447" s="85"/>
      <c r="B447" s="88"/>
      <c r="C447" s="88"/>
      <c r="D447" s="88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86"/>
      <c r="AR447" s="61"/>
    </row>
    <row r="448" spans="1:44" ht="15.75" customHeight="1">
      <c r="A448" s="85"/>
      <c r="B448" s="88"/>
      <c r="C448" s="88"/>
      <c r="D448" s="88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86"/>
      <c r="AR448" s="61"/>
    </row>
    <row r="449" spans="1:44" ht="15.75" customHeight="1">
      <c r="A449" s="85"/>
      <c r="B449" s="88"/>
      <c r="C449" s="88"/>
      <c r="D449" s="88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86"/>
      <c r="AR449" s="61"/>
    </row>
    <row r="450" spans="1:44" ht="15.75" customHeight="1">
      <c r="A450" s="85"/>
      <c r="B450" s="88"/>
      <c r="C450" s="88"/>
      <c r="D450" s="88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86"/>
      <c r="AR450" s="61"/>
    </row>
    <row r="451" spans="1:44" ht="15.75" customHeight="1">
      <c r="A451" s="85"/>
      <c r="B451" s="88"/>
      <c r="C451" s="88"/>
      <c r="D451" s="88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86"/>
      <c r="AR451" s="61"/>
    </row>
    <row r="452" spans="1:44" ht="15.75" customHeight="1">
      <c r="A452" s="85"/>
      <c r="B452" s="88"/>
      <c r="C452" s="88"/>
      <c r="D452" s="88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86"/>
      <c r="AR452" s="61"/>
    </row>
    <row r="453" spans="1:44" ht="15.75" customHeight="1">
      <c r="A453" s="85"/>
      <c r="B453" s="88"/>
      <c r="C453" s="88"/>
      <c r="D453" s="88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86"/>
      <c r="AR453" s="61"/>
    </row>
    <row r="454" spans="1:44" ht="15.75" customHeight="1">
      <c r="A454" s="85"/>
      <c r="B454" s="88"/>
      <c r="C454" s="88"/>
      <c r="D454" s="88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86"/>
      <c r="AR454" s="61"/>
    </row>
    <row r="455" spans="1:44" ht="15.75" customHeight="1">
      <c r="A455" s="85"/>
      <c r="B455" s="88"/>
      <c r="C455" s="88"/>
      <c r="D455" s="88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86"/>
      <c r="AR455" s="61"/>
    </row>
    <row r="456" spans="1:44" ht="15.75" customHeight="1">
      <c r="A456" s="85"/>
      <c r="B456" s="88"/>
      <c r="C456" s="88"/>
      <c r="D456" s="88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86"/>
      <c r="AR456" s="61"/>
    </row>
    <row r="457" spans="1:44" ht="15.75" customHeight="1">
      <c r="A457" s="85"/>
      <c r="B457" s="88"/>
      <c r="C457" s="88"/>
      <c r="D457" s="88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86"/>
      <c r="AR457" s="61"/>
    </row>
    <row r="458" spans="1:44" ht="15.75" customHeight="1">
      <c r="A458" s="85"/>
      <c r="B458" s="88"/>
      <c r="C458" s="88"/>
      <c r="D458" s="88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86"/>
      <c r="AR458" s="61"/>
    </row>
    <row r="459" spans="1:44" ht="15.75" customHeight="1">
      <c r="A459" s="85"/>
      <c r="B459" s="88"/>
      <c r="C459" s="88"/>
      <c r="D459" s="88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86"/>
      <c r="AR459" s="61"/>
    </row>
    <row r="460" spans="1:44" ht="15.75" customHeight="1">
      <c r="A460" s="85"/>
      <c r="B460" s="88"/>
      <c r="C460" s="88"/>
      <c r="D460" s="88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86"/>
      <c r="AR460" s="61"/>
    </row>
    <row r="461" spans="1:44" ht="15.75" customHeight="1">
      <c r="A461" s="85"/>
      <c r="B461" s="88"/>
      <c r="C461" s="88"/>
      <c r="D461" s="88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86"/>
      <c r="AR461" s="61"/>
    </row>
    <row r="462" spans="1:44" ht="15.75" customHeight="1">
      <c r="A462" s="85"/>
      <c r="B462" s="88"/>
      <c r="C462" s="88"/>
      <c r="D462" s="88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86"/>
      <c r="AR462" s="61"/>
    </row>
    <row r="463" spans="1:44" ht="15.75" customHeight="1">
      <c r="A463" s="85"/>
      <c r="B463" s="88"/>
      <c r="C463" s="88"/>
      <c r="D463" s="88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86"/>
      <c r="AR463" s="61"/>
    </row>
    <row r="464" spans="1:44" ht="15.75" customHeight="1">
      <c r="A464" s="85"/>
      <c r="B464" s="88"/>
      <c r="C464" s="88"/>
      <c r="D464" s="88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86"/>
      <c r="AR464" s="61"/>
    </row>
    <row r="465" spans="1:44" ht="15.75" customHeight="1">
      <c r="A465" s="85"/>
      <c r="B465" s="88"/>
      <c r="C465" s="88"/>
      <c r="D465" s="88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86"/>
      <c r="AR465" s="61"/>
    </row>
    <row r="466" spans="1:44" ht="15.75" customHeight="1">
      <c r="A466" s="85"/>
      <c r="B466" s="88"/>
      <c r="C466" s="88"/>
      <c r="D466" s="88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86"/>
      <c r="AR466" s="61"/>
    </row>
    <row r="467" spans="1:44" ht="15.75" customHeight="1">
      <c r="A467" s="85"/>
      <c r="B467" s="88"/>
      <c r="C467" s="88"/>
      <c r="D467" s="88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86"/>
      <c r="AR467" s="61"/>
    </row>
    <row r="468" spans="1:44" ht="15.75" customHeight="1">
      <c r="A468" s="85"/>
      <c r="B468" s="88"/>
      <c r="C468" s="88"/>
      <c r="D468" s="88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86"/>
      <c r="AR468" s="61"/>
    </row>
    <row r="469" spans="1:44" ht="15.75" customHeight="1">
      <c r="A469" s="85"/>
      <c r="B469" s="88"/>
      <c r="C469" s="88"/>
      <c r="D469" s="88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86"/>
      <c r="AR469" s="61"/>
    </row>
    <row r="470" spans="1:44" ht="15.75" customHeight="1">
      <c r="A470" s="85"/>
      <c r="B470" s="88"/>
      <c r="C470" s="88"/>
      <c r="D470" s="88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86"/>
      <c r="AR470" s="61"/>
    </row>
    <row r="471" spans="1:44" ht="15.75" customHeight="1">
      <c r="A471" s="85"/>
      <c r="B471" s="88"/>
      <c r="C471" s="88"/>
      <c r="D471" s="88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86"/>
      <c r="AR471" s="61"/>
    </row>
    <row r="472" spans="1:44" ht="15.75" customHeight="1">
      <c r="A472" s="85"/>
      <c r="B472" s="88"/>
      <c r="C472" s="88"/>
      <c r="D472" s="88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86"/>
      <c r="AR472" s="61"/>
    </row>
    <row r="473" spans="1:44" ht="15.75" customHeight="1">
      <c r="A473" s="85"/>
      <c r="B473" s="88"/>
      <c r="C473" s="88"/>
      <c r="D473" s="88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86"/>
      <c r="AR473" s="61"/>
    </row>
    <row r="474" spans="1:44" ht="15.75" customHeight="1">
      <c r="A474" s="85"/>
      <c r="B474" s="88"/>
      <c r="C474" s="88"/>
      <c r="D474" s="88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86"/>
      <c r="AR474" s="61"/>
    </row>
    <row r="475" spans="1:44" ht="15.75" customHeight="1">
      <c r="A475" s="85"/>
      <c r="B475" s="88"/>
      <c r="C475" s="88"/>
      <c r="D475" s="88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86"/>
      <c r="AR475" s="61"/>
    </row>
    <row r="476" spans="1:44" ht="15.75" customHeight="1">
      <c r="A476" s="85"/>
      <c r="B476" s="88"/>
      <c r="C476" s="88"/>
      <c r="D476" s="88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86"/>
      <c r="AR476" s="61"/>
    </row>
    <row r="477" spans="1:44" ht="15.75" customHeight="1">
      <c r="A477" s="85"/>
      <c r="B477" s="88"/>
      <c r="C477" s="88"/>
      <c r="D477" s="88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86"/>
      <c r="AR477" s="61"/>
    </row>
    <row r="478" spans="1:44" ht="15.75" customHeight="1">
      <c r="A478" s="85"/>
      <c r="B478" s="88"/>
      <c r="C478" s="88"/>
      <c r="D478" s="88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86"/>
      <c r="AR478" s="61"/>
    </row>
    <row r="479" spans="1:44" ht="15.75" customHeight="1">
      <c r="A479" s="85"/>
      <c r="B479" s="88"/>
      <c r="C479" s="88"/>
      <c r="D479" s="88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86"/>
      <c r="AR479" s="61"/>
    </row>
    <row r="480" spans="1:44" ht="15.75" customHeight="1">
      <c r="A480" s="85"/>
      <c r="B480" s="88"/>
      <c r="C480" s="88"/>
      <c r="D480" s="88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86"/>
      <c r="AR480" s="61"/>
    </row>
    <row r="481" spans="1:44" ht="15.75" customHeight="1">
      <c r="A481" s="85"/>
      <c r="B481" s="88"/>
      <c r="C481" s="88"/>
      <c r="D481" s="88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86"/>
      <c r="AR481" s="61"/>
    </row>
    <row r="482" spans="1:44" ht="15.75" customHeight="1">
      <c r="A482" s="85"/>
      <c r="B482" s="88"/>
      <c r="C482" s="88"/>
      <c r="D482" s="88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86"/>
      <c r="AR482" s="61"/>
    </row>
    <row r="483" spans="1:44" ht="15.75" customHeight="1">
      <c r="A483" s="85"/>
      <c r="B483" s="88"/>
      <c r="C483" s="88"/>
      <c r="D483" s="88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86"/>
      <c r="AR483" s="61"/>
    </row>
    <row r="484" spans="1:44" ht="15.75" customHeight="1">
      <c r="A484" s="85"/>
      <c r="B484" s="88"/>
      <c r="C484" s="88"/>
      <c r="D484" s="88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86"/>
      <c r="AR484" s="61"/>
    </row>
    <row r="485" spans="1:44" ht="15.75" customHeight="1">
      <c r="A485" s="85"/>
      <c r="B485" s="88"/>
      <c r="C485" s="88"/>
      <c r="D485" s="88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86"/>
      <c r="AR485" s="61"/>
    </row>
    <row r="486" spans="1:44" ht="15.75" customHeight="1">
      <c r="A486" s="85"/>
      <c r="B486" s="88"/>
      <c r="C486" s="88"/>
      <c r="D486" s="88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86"/>
      <c r="AR486" s="61"/>
    </row>
    <row r="487" spans="1:44" ht="15.75" customHeight="1">
      <c r="A487" s="85"/>
      <c r="B487" s="88"/>
      <c r="C487" s="88"/>
      <c r="D487" s="88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86"/>
      <c r="AR487" s="61"/>
    </row>
    <row r="488" spans="1:44" ht="15.75" customHeight="1">
      <c r="A488" s="85"/>
      <c r="B488" s="88"/>
      <c r="C488" s="88"/>
      <c r="D488" s="88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86"/>
      <c r="AR488" s="61"/>
    </row>
    <row r="489" spans="1:44" ht="15.75" customHeight="1">
      <c r="A489" s="85"/>
      <c r="B489" s="88"/>
      <c r="C489" s="88"/>
      <c r="D489" s="88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86"/>
      <c r="AR489" s="61"/>
    </row>
    <row r="490" spans="1:44" ht="15.75" customHeight="1">
      <c r="A490" s="85"/>
      <c r="B490" s="88"/>
      <c r="C490" s="88"/>
      <c r="D490" s="88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86"/>
      <c r="AR490" s="61"/>
    </row>
    <row r="491" spans="1:44" ht="15.75" customHeight="1">
      <c r="A491" s="85"/>
      <c r="B491" s="88"/>
      <c r="C491" s="88"/>
      <c r="D491" s="88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86"/>
      <c r="AR491" s="61"/>
    </row>
    <row r="492" spans="1:44" ht="15.75" customHeight="1">
      <c r="A492" s="85"/>
      <c r="B492" s="88"/>
      <c r="C492" s="88"/>
      <c r="D492" s="88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86"/>
      <c r="AR492" s="61"/>
    </row>
    <row r="493" spans="1:44" ht="15.75" customHeight="1">
      <c r="A493" s="85"/>
      <c r="B493" s="88"/>
      <c r="C493" s="88"/>
      <c r="D493" s="88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86"/>
      <c r="AR493" s="61"/>
    </row>
    <row r="494" spans="1:44" ht="15.75" customHeight="1">
      <c r="A494" s="85"/>
      <c r="B494" s="88"/>
      <c r="C494" s="88"/>
      <c r="D494" s="88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86"/>
      <c r="AR494" s="61"/>
    </row>
    <row r="495" spans="1:44" ht="15.75" customHeight="1">
      <c r="A495" s="85"/>
      <c r="B495" s="88"/>
      <c r="C495" s="88"/>
      <c r="D495" s="88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86"/>
      <c r="AR495" s="61"/>
    </row>
    <row r="496" spans="1:44" ht="15.75" customHeight="1">
      <c r="A496" s="85"/>
      <c r="B496" s="88"/>
      <c r="C496" s="88"/>
      <c r="D496" s="88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86"/>
      <c r="AR496" s="61"/>
    </row>
    <row r="497" spans="1:44" ht="15.75" customHeight="1">
      <c r="A497" s="85"/>
      <c r="B497" s="88"/>
      <c r="C497" s="88"/>
      <c r="D497" s="88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86"/>
      <c r="AR497" s="61"/>
    </row>
    <row r="498" spans="1:44" ht="15.75" customHeight="1">
      <c r="A498" s="85"/>
      <c r="B498" s="88"/>
      <c r="C498" s="88"/>
      <c r="D498" s="88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86"/>
      <c r="AR498" s="61"/>
    </row>
    <row r="499" spans="1:44" ht="15.75" customHeight="1">
      <c r="A499" s="85"/>
      <c r="B499" s="88"/>
      <c r="C499" s="88"/>
      <c r="D499" s="88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86"/>
      <c r="AR499" s="61"/>
    </row>
    <row r="500" spans="1:44" ht="15.75" customHeight="1">
      <c r="A500" s="85"/>
      <c r="B500" s="88"/>
      <c r="C500" s="88"/>
      <c r="D500" s="88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86"/>
      <c r="AR500" s="61"/>
    </row>
    <row r="501" spans="1:44" ht="15.75" customHeight="1">
      <c r="A501" s="85"/>
      <c r="B501" s="88"/>
      <c r="C501" s="88"/>
      <c r="D501" s="88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86"/>
      <c r="AR501" s="61"/>
    </row>
    <row r="502" spans="1:44" ht="15.75" customHeight="1">
      <c r="A502" s="85"/>
      <c r="B502" s="88"/>
      <c r="C502" s="88"/>
      <c r="D502" s="88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86"/>
      <c r="AR502" s="61"/>
    </row>
    <row r="503" spans="1:44" ht="15.75" customHeight="1">
      <c r="A503" s="85"/>
      <c r="B503" s="88"/>
      <c r="C503" s="88"/>
      <c r="D503" s="88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86"/>
      <c r="AR503" s="61"/>
    </row>
    <row r="504" spans="1:44" ht="15.75" customHeight="1">
      <c r="A504" s="85"/>
      <c r="B504" s="88"/>
      <c r="C504" s="88"/>
      <c r="D504" s="88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86"/>
      <c r="AR504" s="61"/>
    </row>
    <row r="505" spans="1:44" ht="15.75" customHeight="1">
      <c r="A505" s="85"/>
      <c r="B505" s="88"/>
      <c r="C505" s="88"/>
      <c r="D505" s="88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86"/>
      <c r="AR505" s="61"/>
    </row>
    <row r="506" spans="1:44" ht="15.75" customHeight="1">
      <c r="A506" s="85"/>
      <c r="B506" s="88"/>
      <c r="C506" s="88"/>
      <c r="D506" s="88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86"/>
      <c r="AR506" s="61"/>
    </row>
    <row r="507" spans="1:44" ht="15.75" customHeight="1">
      <c r="A507" s="85"/>
      <c r="B507" s="88"/>
      <c r="C507" s="88"/>
      <c r="D507" s="88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86"/>
      <c r="AR507" s="61"/>
    </row>
    <row r="508" spans="1:44" ht="15.75" customHeight="1">
      <c r="A508" s="85"/>
      <c r="B508" s="88"/>
      <c r="C508" s="88"/>
      <c r="D508" s="88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86"/>
      <c r="AR508" s="61"/>
    </row>
    <row r="509" spans="1:44" ht="15.75" customHeight="1">
      <c r="A509" s="85"/>
      <c r="B509" s="88"/>
      <c r="C509" s="88"/>
      <c r="D509" s="88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86"/>
      <c r="AR509" s="61"/>
    </row>
    <row r="510" spans="1:44" ht="15.75" customHeight="1">
      <c r="A510" s="85"/>
      <c r="B510" s="88"/>
      <c r="C510" s="88"/>
      <c r="D510" s="88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86"/>
      <c r="AR510" s="61"/>
    </row>
    <row r="511" spans="1:44" ht="15.75" customHeight="1">
      <c r="A511" s="85"/>
      <c r="B511" s="88"/>
      <c r="C511" s="88"/>
      <c r="D511" s="88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86"/>
      <c r="AR511" s="61"/>
    </row>
    <row r="512" spans="1:44" ht="15.75" customHeight="1">
      <c r="A512" s="85"/>
      <c r="B512" s="88"/>
      <c r="C512" s="88"/>
      <c r="D512" s="88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86"/>
      <c r="AR512" s="61"/>
    </row>
    <row r="513" spans="1:44" ht="15.75" customHeight="1">
      <c r="A513" s="85"/>
      <c r="B513" s="88"/>
      <c r="C513" s="88"/>
      <c r="D513" s="88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86"/>
      <c r="AR513" s="61"/>
    </row>
    <row r="514" spans="1:44" ht="15.75" customHeight="1">
      <c r="A514" s="85"/>
      <c r="B514" s="88"/>
      <c r="C514" s="88"/>
      <c r="D514" s="88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86"/>
      <c r="AR514" s="61"/>
    </row>
    <row r="515" spans="1:44" ht="15.75" customHeight="1">
      <c r="A515" s="85"/>
      <c r="B515" s="88"/>
      <c r="C515" s="88"/>
      <c r="D515" s="88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86"/>
      <c r="AR515" s="61"/>
    </row>
    <row r="516" spans="1:44" ht="15.75" customHeight="1">
      <c r="A516" s="85"/>
      <c r="B516" s="88"/>
      <c r="C516" s="88"/>
      <c r="D516" s="88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86"/>
      <c r="AR516" s="61"/>
    </row>
    <row r="517" spans="1:44" ht="15.75" customHeight="1">
      <c r="A517" s="85"/>
      <c r="B517" s="88"/>
      <c r="C517" s="88"/>
      <c r="D517" s="88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86"/>
      <c r="AR517" s="61"/>
    </row>
    <row r="518" spans="1:44" ht="15.75" customHeight="1">
      <c r="A518" s="85"/>
      <c r="B518" s="88"/>
      <c r="C518" s="88"/>
      <c r="D518" s="88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86"/>
      <c r="AR518" s="61"/>
    </row>
    <row r="519" spans="1:44" ht="15.75" customHeight="1">
      <c r="A519" s="85"/>
      <c r="B519" s="88"/>
      <c r="C519" s="88"/>
      <c r="D519" s="88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86"/>
      <c r="AR519" s="61"/>
    </row>
    <row r="520" spans="1:44" ht="15.75" customHeight="1">
      <c r="A520" s="85"/>
      <c r="B520" s="88"/>
      <c r="C520" s="88"/>
      <c r="D520" s="88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86"/>
      <c r="AR520" s="61"/>
    </row>
    <row r="521" spans="1:44" ht="15.75" customHeight="1">
      <c r="A521" s="85"/>
      <c r="B521" s="88"/>
      <c r="C521" s="88"/>
      <c r="D521" s="88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86"/>
      <c r="AR521" s="61"/>
    </row>
    <row r="522" spans="1:44" ht="15.75" customHeight="1">
      <c r="A522" s="85"/>
      <c r="B522" s="88"/>
      <c r="C522" s="88"/>
      <c r="D522" s="88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86"/>
      <c r="AR522" s="61"/>
    </row>
    <row r="523" spans="1:44" ht="15.75" customHeight="1">
      <c r="A523" s="85"/>
      <c r="B523" s="88"/>
      <c r="C523" s="88"/>
      <c r="D523" s="88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86"/>
      <c r="AR523" s="61"/>
    </row>
    <row r="524" spans="1:44" ht="15.75" customHeight="1">
      <c r="A524" s="85"/>
      <c r="B524" s="88"/>
      <c r="C524" s="88"/>
      <c r="D524" s="88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86"/>
      <c r="AR524" s="61"/>
    </row>
    <row r="525" spans="1:44" ht="15.75" customHeight="1">
      <c r="A525" s="85"/>
      <c r="B525" s="88"/>
      <c r="C525" s="88"/>
      <c r="D525" s="88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86"/>
      <c r="AR525" s="61"/>
    </row>
    <row r="526" spans="1:44" ht="15.75" customHeight="1">
      <c r="A526" s="85"/>
      <c r="B526" s="88"/>
      <c r="C526" s="88"/>
      <c r="D526" s="88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86"/>
      <c r="AR526" s="61"/>
    </row>
    <row r="527" spans="1:44" ht="15.75" customHeight="1">
      <c r="A527" s="85"/>
      <c r="B527" s="88"/>
      <c r="C527" s="88"/>
      <c r="D527" s="88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86"/>
      <c r="AR527" s="61"/>
    </row>
    <row r="528" spans="1:44" ht="15.75" customHeight="1">
      <c r="A528" s="85"/>
      <c r="B528" s="88"/>
      <c r="C528" s="88"/>
      <c r="D528" s="88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86"/>
      <c r="AR528" s="61"/>
    </row>
    <row r="529" spans="1:44" ht="15.75" customHeight="1">
      <c r="A529" s="85"/>
      <c r="B529" s="88"/>
      <c r="C529" s="88"/>
      <c r="D529" s="88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86"/>
      <c r="AR529" s="61"/>
    </row>
    <row r="530" spans="1:44" ht="15.75" customHeight="1">
      <c r="A530" s="85"/>
      <c r="B530" s="88"/>
      <c r="C530" s="88"/>
      <c r="D530" s="88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86"/>
      <c r="AR530" s="61"/>
    </row>
    <row r="531" spans="1:44" ht="15.75" customHeight="1">
      <c r="A531" s="85"/>
      <c r="B531" s="88"/>
      <c r="C531" s="88"/>
      <c r="D531" s="88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86"/>
      <c r="AR531" s="61"/>
    </row>
    <row r="532" spans="1:44" ht="15.75" customHeight="1">
      <c r="A532" s="85"/>
      <c r="B532" s="88"/>
      <c r="C532" s="88"/>
      <c r="D532" s="88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86"/>
      <c r="AR532" s="61"/>
    </row>
    <row r="533" spans="1:44" ht="15.75" customHeight="1">
      <c r="A533" s="85"/>
      <c r="B533" s="88"/>
      <c r="C533" s="88"/>
      <c r="D533" s="88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86"/>
      <c r="AR533" s="61"/>
    </row>
    <row r="534" spans="1:44" ht="15.75" customHeight="1">
      <c r="A534" s="85"/>
      <c r="B534" s="88"/>
      <c r="C534" s="88"/>
      <c r="D534" s="88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86"/>
      <c r="AR534" s="61"/>
    </row>
    <row r="535" spans="1:44" ht="15.75" customHeight="1">
      <c r="A535" s="85"/>
      <c r="B535" s="88"/>
      <c r="C535" s="88"/>
      <c r="D535" s="88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86"/>
      <c r="AR535" s="61"/>
    </row>
    <row r="536" spans="1:44" ht="15.75" customHeight="1">
      <c r="A536" s="85"/>
      <c r="B536" s="88"/>
      <c r="C536" s="88"/>
      <c r="D536" s="88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86"/>
      <c r="AR536" s="61"/>
    </row>
    <row r="537" spans="1:44" ht="15.75" customHeight="1">
      <c r="A537" s="85"/>
      <c r="B537" s="88"/>
      <c r="C537" s="88"/>
      <c r="D537" s="88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86"/>
      <c r="AR537" s="61"/>
    </row>
    <row r="538" spans="1:44" ht="15.75" customHeight="1">
      <c r="A538" s="85"/>
      <c r="B538" s="88"/>
      <c r="C538" s="88"/>
      <c r="D538" s="88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86"/>
      <c r="AR538" s="61"/>
    </row>
    <row r="539" spans="1:44" ht="15.75" customHeight="1">
      <c r="A539" s="85"/>
      <c r="B539" s="88"/>
      <c r="C539" s="88"/>
      <c r="D539" s="88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86"/>
      <c r="AR539" s="61"/>
    </row>
    <row r="540" spans="1:44" ht="15.75" customHeight="1">
      <c r="A540" s="85"/>
      <c r="B540" s="88"/>
      <c r="C540" s="88"/>
      <c r="D540" s="88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86"/>
      <c r="AR540" s="61"/>
    </row>
    <row r="541" spans="1:44" ht="15.75" customHeight="1">
      <c r="A541" s="85"/>
      <c r="B541" s="88"/>
      <c r="C541" s="88"/>
      <c r="D541" s="88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86"/>
      <c r="AR541" s="61"/>
    </row>
    <row r="542" spans="1:44" ht="15.75" customHeight="1">
      <c r="A542" s="85"/>
      <c r="B542" s="88"/>
      <c r="C542" s="88"/>
      <c r="D542" s="88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86"/>
      <c r="AR542" s="61"/>
    </row>
    <row r="543" spans="1:44" ht="15.75" customHeight="1">
      <c r="A543" s="85"/>
      <c r="B543" s="88"/>
      <c r="C543" s="88"/>
      <c r="D543" s="88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86"/>
      <c r="AR543" s="61"/>
    </row>
    <row r="544" spans="1:44" ht="15.75" customHeight="1">
      <c r="A544" s="85"/>
      <c r="B544" s="88"/>
      <c r="C544" s="88"/>
      <c r="D544" s="88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86"/>
      <c r="AR544" s="61"/>
    </row>
    <row r="545" spans="1:44" ht="15.75" customHeight="1">
      <c r="A545" s="85"/>
      <c r="B545" s="88"/>
      <c r="C545" s="88"/>
      <c r="D545" s="88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86"/>
      <c r="AR545" s="61"/>
    </row>
    <row r="546" spans="1:44" ht="15.75" customHeight="1">
      <c r="A546" s="85"/>
      <c r="B546" s="88"/>
      <c r="C546" s="88"/>
      <c r="D546" s="88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86"/>
      <c r="AR546" s="61"/>
    </row>
    <row r="547" spans="1:44" ht="15.75" customHeight="1">
      <c r="A547" s="85"/>
      <c r="B547" s="88"/>
      <c r="C547" s="88"/>
      <c r="D547" s="88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86"/>
      <c r="AR547" s="61"/>
    </row>
    <row r="548" spans="1:44" ht="15.75" customHeight="1">
      <c r="A548" s="85"/>
      <c r="B548" s="88"/>
      <c r="C548" s="88"/>
      <c r="D548" s="88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86"/>
      <c r="AR548" s="61"/>
    </row>
    <row r="549" spans="1:44" ht="15.75" customHeight="1">
      <c r="A549" s="85"/>
      <c r="B549" s="88"/>
      <c r="C549" s="88"/>
      <c r="D549" s="88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86"/>
      <c r="AR549" s="61"/>
    </row>
    <row r="550" spans="1:44" ht="15.75" customHeight="1">
      <c r="A550" s="85"/>
      <c r="B550" s="88"/>
      <c r="C550" s="88"/>
      <c r="D550" s="88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86"/>
      <c r="AR550" s="61"/>
    </row>
    <row r="551" spans="1:44" ht="15.75" customHeight="1">
      <c r="A551" s="85"/>
      <c r="B551" s="88"/>
      <c r="C551" s="88"/>
      <c r="D551" s="88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86"/>
      <c r="AR551" s="61"/>
    </row>
    <row r="552" spans="1:44" ht="15.75" customHeight="1">
      <c r="A552" s="85"/>
      <c r="B552" s="88"/>
      <c r="C552" s="88"/>
      <c r="D552" s="88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86"/>
      <c r="AR552" s="61"/>
    </row>
    <row r="553" spans="1:44" ht="15.75" customHeight="1">
      <c r="A553" s="85"/>
      <c r="B553" s="88"/>
      <c r="C553" s="88"/>
      <c r="D553" s="88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86"/>
      <c r="AR553" s="61"/>
    </row>
    <row r="554" spans="1:44" ht="15.75" customHeight="1">
      <c r="A554" s="85"/>
      <c r="B554" s="88"/>
      <c r="C554" s="88"/>
      <c r="D554" s="88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86"/>
      <c r="AR554" s="61"/>
    </row>
    <row r="555" spans="1:44" ht="15.75" customHeight="1">
      <c r="A555" s="85"/>
      <c r="B555" s="88"/>
      <c r="C555" s="88"/>
      <c r="D555" s="88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86"/>
      <c r="AR555" s="61"/>
    </row>
    <row r="556" spans="1:44" ht="15.75" customHeight="1">
      <c r="A556" s="85"/>
      <c r="B556" s="88"/>
      <c r="C556" s="88"/>
      <c r="D556" s="88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86"/>
      <c r="AR556" s="61"/>
    </row>
    <row r="557" spans="1:44" ht="15.75" customHeight="1">
      <c r="A557" s="85"/>
      <c r="B557" s="88"/>
      <c r="C557" s="88"/>
      <c r="D557" s="88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86"/>
      <c r="AR557" s="61"/>
    </row>
    <row r="558" spans="1:44" ht="15.75" customHeight="1">
      <c r="A558" s="85"/>
      <c r="B558" s="88"/>
      <c r="C558" s="88"/>
      <c r="D558" s="88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86"/>
      <c r="AR558" s="61"/>
    </row>
    <row r="559" spans="1:44" ht="15.75" customHeight="1">
      <c r="A559" s="85"/>
      <c r="B559" s="88"/>
      <c r="C559" s="88"/>
      <c r="D559" s="88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86"/>
      <c r="AR559" s="61"/>
    </row>
    <row r="560" spans="1:44" ht="15.75" customHeight="1">
      <c r="A560" s="85"/>
      <c r="B560" s="88"/>
      <c r="C560" s="88"/>
      <c r="D560" s="88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86"/>
      <c r="AR560" s="61"/>
    </row>
    <row r="561" spans="1:44" ht="15.75" customHeight="1">
      <c r="A561" s="85"/>
      <c r="B561" s="88"/>
      <c r="C561" s="88"/>
      <c r="D561" s="88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86"/>
      <c r="AR561" s="61"/>
    </row>
    <row r="562" spans="1:44" ht="15.75" customHeight="1">
      <c r="A562" s="85"/>
      <c r="B562" s="88"/>
      <c r="C562" s="88"/>
      <c r="D562" s="88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86"/>
      <c r="AR562" s="61"/>
    </row>
    <row r="563" spans="1:44" ht="15.75" customHeight="1">
      <c r="A563" s="85"/>
      <c r="B563" s="88"/>
      <c r="C563" s="88"/>
      <c r="D563" s="88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86"/>
      <c r="AR563" s="61"/>
    </row>
    <row r="564" spans="1:44" ht="15.75" customHeight="1">
      <c r="A564" s="85"/>
      <c r="B564" s="88"/>
      <c r="C564" s="88"/>
      <c r="D564" s="88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86"/>
      <c r="AR564" s="61"/>
    </row>
    <row r="565" spans="1:44" ht="15.75" customHeight="1">
      <c r="A565" s="85"/>
      <c r="B565" s="88"/>
      <c r="C565" s="88"/>
      <c r="D565" s="88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86"/>
      <c r="AR565" s="61"/>
    </row>
    <row r="566" spans="1:44" ht="15.75" customHeight="1">
      <c r="A566" s="85"/>
      <c r="B566" s="88"/>
      <c r="C566" s="88"/>
      <c r="D566" s="88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86"/>
      <c r="AR566" s="61"/>
    </row>
    <row r="567" spans="1:44" ht="15.75" customHeight="1">
      <c r="A567" s="85"/>
      <c r="B567" s="88"/>
      <c r="C567" s="88"/>
      <c r="D567" s="88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86"/>
      <c r="AR567" s="61"/>
    </row>
    <row r="568" spans="1:44" ht="15.75" customHeight="1">
      <c r="A568" s="85"/>
      <c r="B568" s="88"/>
      <c r="C568" s="88"/>
      <c r="D568" s="88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86"/>
      <c r="AR568" s="61"/>
    </row>
    <row r="569" spans="1:44" ht="15.75" customHeight="1">
      <c r="A569" s="85"/>
      <c r="B569" s="88"/>
      <c r="C569" s="88"/>
      <c r="D569" s="88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86"/>
      <c r="AR569" s="61"/>
    </row>
    <row r="570" spans="1:44" ht="15.75" customHeight="1">
      <c r="A570" s="85"/>
      <c r="B570" s="88"/>
      <c r="C570" s="88"/>
      <c r="D570" s="88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86"/>
      <c r="AR570" s="61"/>
    </row>
    <row r="571" spans="1:44" ht="15.75" customHeight="1">
      <c r="A571" s="85"/>
      <c r="B571" s="88"/>
      <c r="C571" s="88"/>
      <c r="D571" s="88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86"/>
      <c r="AR571" s="61"/>
    </row>
    <row r="572" spans="1:44" ht="15.75" customHeight="1">
      <c r="A572" s="85"/>
      <c r="B572" s="88"/>
      <c r="C572" s="88"/>
      <c r="D572" s="88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86"/>
      <c r="AR572" s="61"/>
    </row>
    <row r="573" spans="1:44" ht="15.75" customHeight="1">
      <c r="A573" s="85"/>
      <c r="B573" s="88"/>
      <c r="C573" s="88"/>
      <c r="D573" s="88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86"/>
      <c r="AR573" s="61"/>
    </row>
    <row r="574" spans="1:44" ht="15.75" customHeight="1">
      <c r="A574" s="85"/>
      <c r="B574" s="88"/>
      <c r="C574" s="88"/>
      <c r="D574" s="88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86"/>
      <c r="AR574" s="61"/>
    </row>
    <row r="575" spans="1:44" ht="15.75" customHeight="1">
      <c r="A575" s="85"/>
      <c r="B575" s="88"/>
      <c r="C575" s="88"/>
      <c r="D575" s="88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86"/>
      <c r="AR575" s="61"/>
    </row>
    <row r="576" spans="1:44" ht="15.75" customHeight="1">
      <c r="A576" s="85"/>
      <c r="B576" s="88"/>
      <c r="C576" s="88"/>
      <c r="D576" s="88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86"/>
      <c r="AR576" s="61"/>
    </row>
    <row r="577" spans="1:44" ht="15.75" customHeight="1">
      <c r="A577" s="85"/>
      <c r="B577" s="88"/>
      <c r="C577" s="88"/>
      <c r="D577" s="88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86"/>
      <c r="AR577" s="61"/>
    </row>
    <row r="578" spans="1:44" ht="15.75" customHeight="1">
      <c r="A578" s="85"/>
      <c r="B578" s="88"/>
      <c r="C578" s="88"/>
      <c r="D578" s="88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86"/>
      <c r="AR578" s="61"/>
    </row>
    <row r="579" spans="1:44" ht="15.75" customHeight="1">
      <c r="A579" s="85"/>
      <c r="B579" s="88"/>
      <c r="C579" s="88"/>
      <c r="D579" s="88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86"/>
      <c r="AR579" s="61"/>
    </row>
    <row r="580" spans="1:44" ht="15.75" customHeight="1">
      <c r="A580" s="85"/>
      <c r="B580" s="88"/>
      <c r="C580" s="88"/>
      <c r="D580" s="88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86"/>
      <c r="AR580" s="61"/>
    </row>
    <row r="581" spans="1:44" ht="15.75" customHeight="1">
      <c r="A581" s="85"/>
      <c r="B581" s="88"/>
      <c r="C581" s="88"/>
      <c r="D581" s="88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86"/>
      <c r="AR581" s="61"/>
    </row>
    <row r="582" spans="1:44" ht="15.75" customHeight="1">
      <c r="A582" s="85"/>
      <c r="B582" s="88"/>
      <c r="C582" s="88"/>
      <c r="D582" s="88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86"/>
      <c r="AR582" s="61"/>
    </row>
    <row r="583" spans="1:44" ht="15.75" customHeight="1">
      <c r="A583" s="85"/>
      <c r="B583" s="88"/>
      <c r="C583" s="88"/>
      <c r="D583" s="88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86"/>
      <c r="AR583" s="61"/>
    </row>
    <row r="584" spans="1:44" ht="15.75" customHeight="1">
      <c r="A584" s="85"/>
      <c r="B584" s="88"/>
      <c r="C584" s="88"/>
      <c r="D584" s="88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86"/>
      <c r="AR584" s="61"/>
    </row>
    <row r="585" spans="1:44" ht="15.75" customHeight="1">
      <c r="A585" s="85"/>
      <c r="B585" s="88"/>
      <c r="C585" s="88"/>
      <c r="D585" s="88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86"/>
      <c r="AR585" s="61"/>
    </row>
    <row r="586" spans="1:44" ht="15.75" customHeight="1">
      <c r="A586" s="85"/>
      <c r="B586" s="88"/>
      <c r="C586" s="88"/>
      <c r="D586" s="88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86"/>
      <c r="AR586" s="61"/>
    </row>
    <row r="587" spans="1:44" ht="15.75" customHeight="1">
      <c r="A587" s="85"/>
      <c r="B587" s="88"/>
      <c r="C587" s="88"/>
      <c r="D587" s="88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86"/>
      <c r="AR587" s="61"/>
    </row>
    <row r="588" spans="1:44" ht="15.75" customHeight="1">
      <c r="A588" s="85"/>
      <c r="B588" s="88"/>
      <c r="C588" s="88"/>
      <c r="D588" s="88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86"/>
      <c r="AR588" s="61"/>
    </row>
    <row r="589" spans="1:44" ht="15.75" customHeight="1">
      <c r="A589" s="85"/>
      <c r="B589" s="88"/>
      <c r="C589" s="88"/>
      <c r="D589" s="88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86"/>
      <c r="AR589" s="61"/>
    </row>
    <row r="590" spans="1:44" ht="15.75" customHeight="1">
      <c r="A590" s="85"/>
      <c r="B590" s="88"/>
      <c r="C590" s="88"/>
      <c r="D590" s="88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86"/>
      <c r="AR590" s="61"/>
    </row>
    <row r="591" spans="1:44" ht="15.75" customHeight="1">
      <c r="A591" s="85"/>
      <c r="B591" s="88"/>
      <c r="C591" s="88"/>
      <c r="D591" s="88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86"/>
      <c r="AR591" s="61"/>
    </row>
    <row r="592" spans="1:44" ht="15.75" customHeight="1">
      <c r="A592" s="85"/>
      <c r="B592" s="88"/>
      <c r="C592" s="88"/>
      <c r="D592" s="88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86"/>
      <c r="AR592" s="61"/>
    </row>
    <row r="593" spans="1:44" ht="15.75" customHeight="1">
      <c r="A593" s="85"/>
      <c r="B593" s="88"/>
      <c r="C593" s="88"/>
      <c r="D593" s="88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86"/>
      <c r="AR593" s="61"/>
    </row>
    <row r="594" spans="1:44" ht="15.75" customHeight="1">
      <c r="A594" s="85"/>
      <c r="B594" s="88"/>
      <c r="C594" s="88"/>
      <c r="D594" s="88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86"/>
      <c r="AR594" s="61"/>
    </row>
    <row r="595" spans="1:44" ht="15.75" customHeight="1">
      <c r="A595" s="85"/>
      <c r="B595" s="88"/>
      <c r="C595" s="88"/>
      <c r="D595" s="88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86"/>
      <c r="AR595" s="61"/>
    </row>
    <row r="596" spans="1:44" ht="15.75" customHeight="1">
      <c r="A596" s="85"/>
      <c r="B596" s="88"/>
      <c r="C596" s="88"/>
      <c r="D596" s="88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86"/>
      <c r="AR596" s="61"/>
    </row>
    <row r="597" spans="1:44" ht="15.75" customHeight="1">
      <c r="A597" s="85"/>
      <c r="B597" s="88"/>
      <c r="C597" s="88"/>
      <c r="D597" s="88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86"/>
      <c r="AR597" s="61"/>
    </row>
    <row r="598" spans="1:44" ht="15.75" customHeight="1">
      <c r="A598" s="85"/>
      <c r="B598" s="88"/>
      <c r="C598" s="88"/>
      <c r="D598" s="88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86"/>
      <c r="AR598" s="61"/>
    </row>
    <row r="599" spans="1:44" ht="15.75" customHeight="1">
      <c r="A599" s="85"/>
      <c r="B599" s="88"/>
      <c r="C599" s="88"/>
      <c r="D599" s="88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86"/>
      <c r="AR599" s="61"/>
    </row>
    <row r="600" spans="1:44" ht="15.75" customHeight="1">
      <c r="A600" s="85"/>
      <c r="B600" s="88"/>
      <c r="C600" s="88"/>
      <c r="D600" s="88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86"/>
      <c r="AR600" s="61"/>
    </row>
    <row r="601" spans="1:44" ht="15.75" customHeight="1">
      <c r="A601" s="85"/>
      <c r="B601" s="88"/>
      <c r="C601" s="88"/>
      <c r="D601" s="88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86"/>
      <c r="AR601" s="61"/>
    </row>
    <row r="602" spans="1:44" ht="15.75" customHeight="1">
      <c r="A602" s="85"/>
      <c r="B602" s="88"/>
      <c r="C602" s="88"/>
      <c r="D602" s="88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86"/>
      <c r="AR602" s="61"/>
    </row>
    <row r="603" spans="1:44" ht="15.75" customHeight="1">
      <c r="A603" s="85"/>
      <c r="B603" s="88"/>
      <c r="C603" s="88"/>
      <c r="D603" s="88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86"/>
      <c r="AR603" s="61"/>
    </row>
    <row r="604" spans="1:44" ht="15.75" customHeight="1">
      <c r="A604" s="85"/>
      <c r="B604" s="88"/>
      <c r="C604" s="88"/>
      <c r="D604" s="88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86"/>
      <c r="AR604" s="61"/>
    </row>
    <row r="605" spans="1:44" ht="15.75" customHeight="1">
      <c r="A605" s="85"/>
      <c r="B605" s="88"/>
      <c r="C605" s="88"/>
      <c r="D605" s="88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86"/>
      <c r="AR605" s="61"/>
    </row>
    <row r="606" spans="1:44" ht="15.75" customHeight="1">
      <c r="A606" s="85"/>
      <c r="B606" s="88"/>
      <c r="C606" s="88"/>
      <c r="D606" s="88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86"/>
      <c r="AR606" s="61"/>
    </row>
    <row r="607" spans="1:44" ht="15.75" customHeight="1">
      <c r="A607" s="85"/>
      <c r="B607" s="88"/>
      <c r="C607" s="88"/>
      <c r="D607" s="88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86"/>
      <c r="AR607" s="61"/>
    </row>
    <row r="608" spans="1:44" ht="15.75" customHeight="1">
      <c r="A608" s="85"/>
      <c r="B608" s="88"/>
      <c r="C608" s="88"/>
      <c r="D608" s="88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86"/>
      <c r="AR608" s="61"/>
    </row>
    <row r="609" spans="1:44" ht="15.75" customHeight="1">
      <c r="A609" s="85"/>
      <c r="B609" s="88"/>
      <c r="C609" s="88"/>
      <c r="D609" s="88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86"/>
      <c r="AR609" s="61"/>
    </row>
    <row r="610" spans="1:44" ht="15.75" customHeight="1">
      <c r="A610" s="85"/>
      <c r="B610" s="88"/>
      <c r="C610" s="88"/>
      <c r="D610" s="88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86"/>
      <c r="AR610" s="61"/>
    </row>
    <row r="611" spans="1:44" ht="15.75" customHeight="1">
      <c r="A611" s="85"/>
      <c r="B611" s="88"/>
      <c r="C611" s="88"/>
      <c r="D611" s="88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86"/>
      <c r="AR611" s="61"/>
    </row>
    <row r="612" spans="1:44" ht="15.75" customHeight="1">
      <c r="A612" s="85"/>
      <c r="B612" s="88"/>
      <c r="C612" s="88"/>
      <c r="D612" s="88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86"/>
      <c r="AR612" s="61"/>
    </row>
    <row r="613" spans="1:44" ht="15.75" customHeight="1">
      <c r="A613" s="85"/>
      <c r="B613" s="88"/>
      <c r="C613" s="88"/>
      <c r="D613" s="88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86"/>
      <c r="AR613" s="61"/>
    </row>
    <row r="614" spans="1:44" ht="15.75" customHeight="1">
      <c r="A614" s="85"/>
      <c r="B614" s="88"/>
      <c r="C614" s="88"/>
      <c r="D614" s="88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86"/>
      <c r="AR614" s="61"/>
    </row>
    <row r="615" spans="1:44" ht="15.75" customHeight="1">
      <c r="A615" s="85"/>
      <c r="B615" s="88"/>
      <c r="C615" s="88"/>
      <c r="D615" s="88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86"/>
      <c r="AR615" s="61"/>
    </row>
    <row r="616" spans="1:44" ht="15.75" customHeight="1">
      <c r="A616" s="85"/>
      <c r="B616" s="88"/>
      <c r="C616" s="88"/>
      <c r="D616" s="88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86"/>
      <c r="AR616" s="61"/>
    </row>
    <row r="617" spans="1:44" ht="15.75" customHeight="1">
      <c r="A617" s="85"/>
      <c r="B617" s="88"/>
      <c r="C617" s="88"/>
      <c r="D617" s="88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86"/>
      <c r="AR617" s="61"/>
    </row>
    <row r="618" spans="1:44" ht="15.75" customHeight="1">
      <c r="A618" s="85"/>
      <c r="B618" s="88"/>
      <c r="C618" s="88"/>
      <c r="D618" s="88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86"/>
      <c r="AR618" s="61"/>
    </row>
    <row r="619" spans="1:44" ht="15.75" customHeight="1">
      <c r="A619" s="85"/>
      <c r="B619" s="88"/>
      <c r="C619" s="88"/>
      <c r="D619" s="88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86"/>
      <c r="AR619" s="61"/>
    </row>
    <row r="620" spans="1:44" ht="15.75" customHeight="1">
      <c r="A620" s="85"/>
      <c r="B620" s="88"/>
      <c r="C620" s="88"/>
      <c r="D620" s="88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86"/>
      <c r="AR620" s="61"/>
    </row>
    <row r="621" spans="1:44" ht="15.75" customHeight="1">
      <c r="A621" s="85"/>
      <c r="B621" s="88"/>
      <c r="C621" s="88"/>
      <c r="D621" s="88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86"/>
      <c r="AR621" s="61"/>
    </row>
    <row r="622" spans="1:44" ht="15.75" customHeight="1">
      <c r="A622" s="85"/>
      <c r="B622" s="88"/>
      <c r="C622" s="88"/>
      <c r="D622" s="88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86"/>
      <c r="AR622" s="61"/>
    </row>
    <row r="623" spans="1:44" ht="15.75" customHeight="1">
      <c r="A623" s="85"/>
      <c r="B623" s="88"/>
      <c r="C623" s="88"/>
      <c r="D623" s="88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86"/>
      <c r="AR623" s="61"/>
    </row>
    <row r="624" spans="1:44" ht="15.75" customHeight="1">
      <c r="A624" s="85"/>
      <c r="B624" s="88"/>
      <c r="C624" s="88"/>
      <c r="D624" s="88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86"/>
      <c r="AR624" s="61"/>
    </row>
    <row r="625" spans="1:44" ht="15.75" customHeight="1">
      <c r="A625" s="85"/>
      <c r="B625" s="88"/>
      <c r="C625" s="88"/>
      <c r="D625" s="88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86"/>
      <c r="AR625" s="61"/>
    </row>
    <row r="626" spans="1:44" ht="15.75" customHeight="1">
      <c r="A626" s="85"/>
      <c r="B626" s="88"/>
      <c r="C626" s="88"/>
      <c r="D626" s="88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86"/>
      <c r="AR626" s="61"/>
    </row>
    <row r="627" spans="1:44" ht="15.75" customHeight="1">
      <c r="A627" s="85"/>
      <c r="B627" s="88"/>
      <c r="C627" s="88"/>
      <c r="D627" s="88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86"/>
      <c r="AR627" s="61"/>
    </row>
    <row r="628" spans="1:44" ht="15.75" customHeight="1">
      <c r="A628" s="85"/>
      <c r="B628" s="88"/>
      <c r="C628" s="88"/>
      <c r="D628" s="88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86"/>
      <c r="AR628" s="61"/>
    </row>
    <row r="629" spans="1:44" ht="15.75" customHeight="1">
      <c r="A629" s="85"/>
      <c r="B629" s="88"/>
      <c r="C629" s="88"/>
      <c r="D629" s="88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86"/>
      <c r="AR629" s="61"/>
    </row>
    <row r="630" spans="1:44" ht="15.75" customHeight="1">
      <c r="A630" s="85"/>
      <c r="B630" s="88"/>
      <c r="C630" s="88"/>
      <c r="D630" s="88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86"/>
      <c r="AR630" s="61"/>
    </row>
    <row r="631" spans="1:44" ht="15.75" customHeight="1">
      <c r="A631" s="85"/>
      <c r="B631" s="88"/>
      <c r="C631" s="88"/>
      <c r="D631" s="88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86"/>
      <c r="AR631" s="61"/>
    </row>
    <row r="632" spans="1:44" ht="15.75" customHeight="1">
      <c r="A632" s="85"/>
      <c r="B632" s="88"/>
      <c r="C632" s="88"/>
      <c r="D632" s="88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86"/>
      <c r="AR632" s="61"/>
    </row>
    <row r="633" spans="1:44" ht="15.75" customHeight="1">
      <c r="A633" s="85"/>
      <c r="B633" s="88"/>
      <c r="C633" s="88"/>
      <c r="D633" s="88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86"/>
      <c r="AR633" s="61"/>
    </row>
    <row r="634" spans="1:44" ht="15.75" customHeight="1">
      <c r="A634" s="85"/>
      <c r="B634" s="88"/>
      <c r="C634" s="88"/>
      <c r="D634" s="88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86"/>
      <c r="AR634" s="61"/>
    </row>
    <row r="635" spans="1:44" ht="15.75" customHeight="1">
      <c r="A635" s="85"/>
      <c r="B635" s="88"/>
      <c r="C635" s="88"/>
      <c r="D635" s="88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86"/>
      <c r="AR635" s="61"/>
    </row>
    <row r="636" spans="1:44" ht="15.75" customHeight="1">
      <c r="A636" s="85"/>
      <c r="B636" s="88"/>
      <c r="C636" s="88"/>
      <c r="D636" s="88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86"/>
      <c r="AR636" s="61"/>
    </row>
    <row r="637" spans="1:44" ht="15.75" customHeight="1">
      <c r="A637" s="85"/>
      <c r="B637" s="88"/>
      <c r="C637" s="88"/>
      <c r="D637" s="88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86"/>
      <c r="AR637" s="61"/>
    </row>
    <row r="638" spans="1:44" ht="15.75" customHeight="1">
      <c r="A638" s="85"/>
      <c r="B638" s="88"/>
      <c r="C638" s="88"/>
      <c r="D638" s="88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86"/>
      <c r="AR638" s="61"/>
    </row>
    <row r="639" spans="1:44" ht="15.75" customHeight="1">
      <c r="A639" s="85"/>
      <c r="B639" s="88"/>
      <c r="C639" s="88"/>
      <c r="D639" s="88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86"/>
      <c r="AR639" s="61"/>
    </row>
    <row r="640" spans="1:44" ht="15.75" customHeight="1">
      <c r="A640" s="85"/>
      <c r="B640" s="88"/>
      <c r="C640" s="88"/>
      <c r="D640" s="88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86"/>
      <c r="AR640" s="61"/>
    </row>
    <row r="641" spans="1:44" ht="15.75" customHeight="1">
      <c r="A641" s="85"/>
      <c r="B641" s="88"/>
      <c r="C641" s="88"/>
      <c r="D641" s="88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86"/>
      <c r="AR641" s="61"/>
    </row>
    <row r="642" spans="1:44" ht="15.75" customHeight="1">
      <c r="A642" s="85"/>
      <c r="B642" s="88"/>
      <c r="C642" s="88"/>
      <c r="D642" s="88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86"/>
      <c r="AR642" s="61"/>
    </row>
    <row r="643" spans="1:44" ht="15.75" customHeight="1">
      <c r="A643" s="85"/>
      <c r="B643" s="88"/>
      <c r="C643" s="88"/>
      <c r="D643" s="88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86"/>
      <c r="AR643" s="61"/>
    </row>
    <row r="644" spans="1:44" ht="15.75" customHeight="1">
      <c r="A644" s="85"/>
      <c r="B644" s="88"/>
      <c r="C644" s="88"/>
      <c r="D644" s="88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86"/>
      <c r="AR644" s="61"/>
    </row>
    <row r="645" spans="1:44" ht="15.75" customHeight="1">
      <c r="A645" s="85"/>
      <c r="B645" s="88"/>
      <c r="C645" s="88"/>
      <c r="D645" s="88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86"/>
      <c r="AR645" s="61"/>
    </row>
    <row r="646" spans="1:44" ht="15.75" customHeight="1">
      <c r="A646" s="85"/>
      <c r="B646" s="88"/>
      <c r="C646" s="88"/>
      <c r="D646" s="88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86"/>
      <c r="AR646" s="61"/>
    </row>
    <row r="647" spans="1:44" ht="15.75" customHeight="1">
      <c r="A647" s="85"/>
      <c r="B647" s="88"/>
      <c r="C647" s="88"/>
      <c r="D647" s="88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86"/>
      <c r="AR647" s="61"/>
    </row>
    <row r="648" spans="1:44" ht="15.75" customHeight="1">
      <c r="A648" s="85"/>
      <c r="B648" s="88"/>
      <c r="C648" s="88"/>
      <c r="D648" s="88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86"/>
      <c r="AR648" s="61"/>
    </row>
    <row r="649" spans="1:44" ht="15.75" customHeight="1">
      <c r="A649" s="85"/>
      <c r="B649" s="88"/>
      <c r="C649" s="88"/>
      <c r="D649" s="88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86"/>
      <c r="AR649" s="61"/>
    </row>
    <row r="650" spans="1:44" ht="15.75" customHeight="1">
      <c r="A650" s="85"/>
      <c r="B650" s="88"/>
      <c r="C650" s="88"/>
      <c r="D650" s="88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86"/>
      <c r="AR650" s="61"/>
    </row>
    <row r="651" spans="1:44" ht="15.75" customHeight="1">
      <c r="A651" s="85"/>
      <c r="B651" s="88"/>
      <c r="C651" s="88"/>
      <c r="D651" s="88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86"/>
      <c r="AR651" s="61"/>
    </row>
    <row r="652" spans="1:44" ht="15.75" customHeight="1">
      <c r="A652" s="85"/>
      <c r="B652" s="88"/>
      <c r="C652" s="88"/>
      <c r="D652" s="88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86"/>
      <c r="AR652" s="61"/>
    </row>
    <row r="653" spans="1:44" ht="15.75" customHeight="1">
      <c r="A653" s="85"/>
      <c r="B653" s="88"/>
      <c r="C653" s="88"/>
      <c r="D653" s="88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86"/>
      <c r="AR653" s="61"/>
    </row>
    <row r="654" spans="1:44" ht="15.75" customHeight="1">
      <c r="A654" s="85"/>
      <c r="B654" s="88"/>
      <c r="C654" s="88"/>
      <c r="D654" s="88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86"/>
      <c r="AR654" s="61"/>
    </row>
    <row r="655" spans="1:44" ht="15.75" customHeight="1">
      <c r="A655" s="85"/>
      <c r="B655" s="88"/>
      <c r="C655" s="88"/>
      <c r="D655" s="88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86"/>
      <c r="AR655" s="61"/>
    </row>
    <row r="656" spans="1:44" ht="15.75" customHeight="1">
      <c r="A656" s="85"/>
      <c r="B656" s="88"/>
      <c r="C656" s="88"/>
      <c r="D656" s="88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86"/>
      <c r="AR656" s="61"/>
    </row>
    <row r="657" spans="1:44" ht="15.75" customHeight="1">
      <c r="A657" s="85"/>
      <c r="B657" s="88"/>
      <c r="C657" s="88"/>
      <c r="D657" s="88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86"/>
      <c r="AR657" s="61"/>
    </row>
    <row r="658" spans="1:44" ht="15.75" customHeight="1">
      <c r="A658" s="85"/>
      <c r="B658" s="88"/>
      <c r="C658" s="88"/>
      <c r="D658" s="88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86"/>
      <c r="AR658" s="61"/>
    </row>
    <row r="659" spans="1:44" ht="15.75" customHeight="1">
      <c r="A659" s="85"/>
      <c r="B659" s="88"/>
      <c r="C659" s="88"/>
      <c r="D659" s="88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86"/>
      <c r="AR659" s="61"/>
    </row>
    <row r="660" spans="1:44" ht="15.75" customHeight="1">
      <c r="A660" s="85"/>
      <c r="B660" s="88"/>
      <c r="C660" s="88"/>
      <c r="D660" s="88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86"/>
      <c r="AR660" s="61"/>
    </row>
    <row r="661" spans="1:44" ht="15.75" customHeight="1">
      <c r="A661" s="85"/>
      <c r="B661" s="88"/>
      <c r="C661" s="88"/>
      <c r="D661" s="88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86"/>
      <c r="AR661" s="61"/>
    </row>
    <row r="662" spans="1:44" ht="15.75" customHeight="1">
      <c r="A662" s="85"/>
      <c r="B662" s="88"/>
      <c r="C662" s="88"/>
      <c r="D662" s="88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86"/>
      <c r="AR662" s="61"/>
    </row>
    <row r="663" spans="1:44" ht="15.75" customHeight="1">
      <c r="A663" s="85"/>
      <c r="B663" s="88"/>
      <c r="C663" s="88"/>
      <c r="D663" s="88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86"/>
      <c r="AR663" s="61"/>
    </row>
    <row r="664" spans="1:44" ht="15.75" customHeight="1">
      <c r="A664" s="85"/>
      <c r="B664" s="88"/>
      <c r="C664" s="88"/>
      <c r="D664" s="88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86"/>
      <c r="AR664" s="61"/>
    </row>
    <row r="665" spans="1:44" ht="15.75" customHeight="1">
      <c r="A665" s="85"/>
      <c r="B665" s="88"/>
      <c r="C665" s="88"/>
      <c r="D665" s="88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86"/>
      <c r="AR665" s="61"/>
    </row>
    <row r="666" spans="1:44" ht="15.75" customHeight="1">
      <c r="A666" s="85"/>
      <c r="B666" s="88"/>
      <c r="C666" s="88"/>
      <c r="D666" s="88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86"/>
      <c r="AR666" s="61"/>
    </row>
    <row r="667" spans="1:44" ht="15.75" customHeight="1">
      <c r="A667" s="85"/>
      <c r="B667" s="88"/>
      <c r="C667" s="88"/>
      <c r="D667" s="88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86"/>
      <c r="AR667" s="61"/>
    </row>
    <row r="668" spans="1:44" ht="15.75" customHeight="1">
      <c r="A668" s="85"/>
      <c r="B668" s="88"/>
      <c r="C668" s="88"/>
      <c r="D668" s="88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86"/>
      <c r="AR668" s="61"/>
    </row>
    <row r="669" spans="1:44" ht="15.75" customHeight="1">
      <c r="A669" s="85"/>
      <c r="B669" s="88"/>
      <c r="C669" s="88"/>
      <c r="D669" s="88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86"/>
      <c r="AR669" s="61"/>
    </row>
    <row r="670" spans="1:44" ht="15.75" customHeight="1">
      <c r="A670" s="85"/>
      <c r="B670" s="88"/>
      <c r="C670" s="88"/>
      <c r="D670" s="88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86"/>
      <c r="AR670" s="61"/>
    </row>
    <row r="671" spans="1:44" ht="15.75" customHeight="1">
      <c r="A671" s="85"/>
      <c r="B671" s="88"/>
      <c r="C671" s="88"/>
      <c r="D671" s="88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86"/>
      <c r="AR671" s="61"/>
    </row>
    <row r="672" spans="1:44" ht="15.75" customHeight="1">
      <c r="A672" s="85"/>
      <c r="B672" s="88"/>
      <c r="C672" s="88"/>
      <c r="D672" s="88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86"/>
      <c r="AR672" s="61"/>
    </row>
    <row r="673" spans="1:44" ht="15.75" customHeight="1">
      <c r="A673" s="85"/>
      <c r="B673" s="88"/>
      <c r="C673" s="88"/>
      <c r="D673" s="88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86"/>
      <c r="AR673" s="61"/>
    </row>
    <row r="674" spans="1:44" ht="15.75" customHeight="1">
      <c r="A674" s="85"/>
      <c r="B674" s="88"/>
      <c r="C674" s="88"/>
      <c r="D674" s="88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86"/>
      <c r="AR674" s="61"/>
    </row>
    <row r="675" spans="1:44" ht="15.75" customHeight="1">
      <c r="A675" s="85"/>
      <c r="B675" s="88"/>
      <c r="C675" s="88"/>
      <c r="D675" s="88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86"/>
      <c r="AR675" s="61"/>
    </row>
    <row r="676" spans="1:44" ht="15.75" customHeight="1">
      <c r="A676" s="85"/>
      <c r="B676" s="88"/>
      <c r="C676" s="88"/>
      <c r="D676" s="88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86"/>
      <c r="AR676" s="61"/>
    </row>
    <row r="677" spans="1:44" ht="15.75" customHeight="1">
      <c r="A677" s="85"/>
      <c r="B677" s="88"/>
      <c r="C677" s="88"/>
      <c r="D677" s="88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86"/>
      <c r="AR677" s="61"/>
    </row>
    <row r="678" spans="1:44" ht="15.75" customHeight="1">
      <c r="A678" s="85"/>
      <c r="B678" s="88"/>
      <c r="C678" s="88"/>
      <c r="D678" s="88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86"/>
      <c r="AR678" s="61"/>
    </row>
    <row r="679" spans="1:44" ht="15.75" customHeight="1">
      <c r="A679" s="85"/>
      <c r="B679" s="88"/>
      <c r="C679" s="88"/>
      <c r="D679" s="88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86"/>
      <c r="AR679" s="61"/>
    </row>
    <row r="680" spans="1:44" ht="15.75" customHeight="1">
      <c r="A680" s="85"/>
      <c r="B680" s="88"/>
      <c r="C680" s="88"/>
      <c r="D680" s="88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86"/>
      <c r="AR680" s="61"/>
    </row>
    <row r="681" spans="1:44" ht="15.75" customHeight="1">
      <c r="A681" s="85"/>
      <c r="B681" s="88"/>
      <c r="C681" s="88"/>
      <c r="D681" s="88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86"/>
      <c r="AR681" s="61"/>
    </row>
    <row r="682" spans="1:44" ht="15.75" customHeight="1">
      <c r="A682" s="85"/>
      <c r="B682" s="88"/>
      <c r="C682" s="88"/>
      <c r="D682" s="88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86"/>
      <c r="AR682" s="61"/>
    </row>
    <row r="683" spans="1:44" ht="15.75" customHeight="1">
      <c r="A683" s="85"/>
      <c r="B683" s="88"/>
      <c r="C683" s="88"/>
      <c r="D683" s="88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86"/>
      <c r="AR683" s="61"/>
    </row>
    <row r="684" spans="1:44" ht="15.75" customHeight="1">
      <c r="A684" s="85"/>
      <c r="B684" s="88"/>
      <c r="C684" s="88"/>
      <c r="D684" s="88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86"/>
      <c r="AR684" s="61"/>
    </row>
    <row r="685" spans="1:44" ht="15.75" customHeight="1">
      <c r="A685" s="85"/>
      <c r="B685" s="88"/>
      <c r="C685" s="88"/>
      <c r="D685" s="88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86"/>
      <c r="AR685" s="61"/>
    </row>
    <row r="686" spans="1:44" ht="15.75" customHeight="1">
      <c r="A686" s="85"/>
      <c r="B686" s="88"/>
      <c r="C686" s="88"/>
      <c r="D686" s="88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86"/>
      <c r="AR686" s="61"/>
    </row>
    <row r="687" spans="1:44" ht="15.75" customHeight="1">
      <c r="A687" s="85"/>
      <c r="B687" s="88"/>
      <c r="C687" s="88"/>
      <c r="D687" s="88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86"/>
      <c r="AR687" s="61"/>
    </row>
    <row r="688" spans="1:44" ht="15.75" customHeight="1">
      <c r="A688" s="85"/>
      <c r="B688" s="88"/>
      <c r="C688" s="88"/>
      <c r="D688" s="88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86"/>
      <c r="AR688" s="61"/>
    </row>
    <row r="689" spans="1:44" ht="15.75" customHeight="1">
      <c r="A689" s="85"/>
      <c r="B689" s="88"/>
      <c r="C689" s="88"/>
      <c r="D689" s="88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86"/>
      <c r="AR689" s="61"/>
    </row>
    <row r="690" spans="1:44" ht="15.75" customHeight="1">
      <c r="A690" s="85"/>
      <c r="B690" s="88"/>
      <c r="C690" s="88"/>
      <c r="D690" s="88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86"/>
      <c r="AR690" s="61"/>
    </row>
    <row r="691" spans="1:44" ht="15.75" customHeight="1">
      <c r="A691" s="85"/>
      <c r="B691" s="88"/>
      <c r="C691" s="88"/>
      <c r="D691" s="88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86"/>
      <c r="AR691" s="61"/>
    </row>
    <row r="692" spans="1:44" ht="15.75" customHeight="1">
      <c r="A692" s="85"/>
      <c r="B692" s="88"/>
      <c r="C692" s="88"/>
      <c r="D692" s="88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86"/>
      <c r="AR692" s="61"/>
    </row>
    <row r="693" spans="1:44" ht="15.75" customHeight="1">
      <c r="A693" s="85"/>
      <c r="B693" s="88"/>
      <c r="C693" s="88"/>
      <c r="D693" s="88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86"/>
      <c r="AR693" s="61"/>
    </row>
    <row r="694" spans="1:44" ht="15.75" customHeight="1">
      <c r="A694" s="85"/>
      <c r="B694" s="88"/>
      <c r="C694" s="88"/>
      <c r="D694" s="88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86"/>
      <c r="AR694" s="61"/>
    </row>
    <row r="695" spans="1:44" ht="15.75" customHeight="1">
      <c r="A695" s="85"/>
      <c r="B695" s="88"/>
      <c r="C695" s="88"/>
      <c r="D695" s="88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86"/>
      <c r="AR695" s="61"/>
    </row>
    <row r="696" spans="1:44" ht="15.75" customHeight="1">
      <c r="A696" s="85"/>
      <c r="B696" s="88"/>
      <c r="C696" s="88"/>
      <c r="D696" s="88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86"/>
      <c r="AR696" s="61"/>
    </row>
    <row r="697" spans="1:44" ht="15.75" customHeight="1">
      <c r="A697" s="85"/>
      <c r="B697" s="88"/>
      <c r="C697" s="88"/>
      <c r="D697" s="88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86"/>
      <c r="AR697" s="61"/>
    </row>
    <row r="698" spans="1:44" ht="15.75" customHeight="1">
      <c r="A698" s="85"/>
      <c r="B698" s="88"/>
      <c r="C698" s="88"/>
      <c r="D698" s="88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86"/>
      <c r="AR698" s="61"/>
    </row>
    <row r="699" spans="1:44" ht="15.75" customHeight="1">
      <c r="A699" s="85"/>
      <c r="B699" s="88"/>
      <c r="C699" s="88"/>
      <c r="D699" s="88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86"/>
      <c r="AR699" s="61"/>
    </row>
    <row r="700" spans="1:44" ht="15.75" customHeight="1">
      <c r="A700" s="85"/>
      <c r="B700" s="88"/>
      <c r="C700" s="88"/>
      <c r="D700" s="88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86"/>
      <c r="AR700" s="61"/>
    </row>
    <row r="701" spans="1:44" ht="15.75" customHeight="1">
      <c r="A701" s="85"/>
      <c r="B701" s="88"/>
      <c r="C701" s="88"/>
      <c r="D701" s="88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86"/>
      <c r="AR701" s="61"/>
    </row>
    <row r="702" spans="1:44" ht="15.75" customHeight="1">
      <c r="A702" s="85"/>
      <c r="B702" s="88"/>
      <c r="C702" s="88"/>
      <c r="D702" s="88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86"/>
      <c r="AR702" s="61"/>
    </row>
    <row r="703" spans="1:44" ht="15.75" customHeight="1">
      <c r="A703" s="85"/>
      <c r="B703" s="88"/>
      <c r="C703" s="88"/>
      <c r="D703" s="88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86"/>
      <c r="AR703" s="61"/>
    </row>
    <row r="704" spans="1:44" ht="15.75" customHeight="1">
      <c r="A704" s="85"/>
      <c r="B704" s="88"/>
      <c r="C704" s="88"/>
      <c r="D704" s="88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86"/>
      <c r="AR704" s="61"/>
    </row>
    <row r="705" spans="1:44" ht="15.75" customHeight="1">
      <c r="A705" s="85"/>
      <c r="B705" s="88"/>
      <c r="C705" s="88"/>
      <c r="D705" s="88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86"/>
      <c r="AR705" s="61"/>
    </row>
    <row r="706" spans="1:44" ht="15.75" customHeight="1">
      <c r="A706" s="85"/>
      <c r="B706" s="88"/>
      <c r="C706" s="88"/>
      <c r="D706" s="88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86"/>
      <c r="AR706" s="61"/>
    </row>
    <row r="707" spans="1:44" ht="15.75" customHeight="1">
      <c r="A707" s="85"/>
      <c r="B707" s="88"/>
      <c r="C707" s="88"/>
      <c r="D707" s="88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86"/>
      <c r="AR707" s="61"/>
    </row>
    <row r="708" spans="1:44" ht="15.75" customHeight="1">
      <c r="A708" s="85"/>
      <c r="B708" s="88"/>
      <c r="C708" s="88"/>
      <c r="D708" s="88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86"/>
      <c r="AR708" s="61"/>
    </row>
    <row r="709" spans="1:44" ht="15.75" customHeight="1">
      <c r="A709" s="85"/>
      <c r="B709" s="88"/>
      <c r="C709" s="88"/>
      <c r="D709" s="88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86"/>
      <c r="AR709" s="61"/>
    </row>
    <row r="710" spans="1:44" ht="15.75" customHeight="1">
      <c r="A710" s="85"/>
      <c r="B710" s="88"/>
      <c r="C710" s="88"/>
      <c r="D710" s="88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86"/>
      <c r="AR710" s="61"/>
    </row>
    <row r="711" spans="1:44" ht="15.75" customHeight="1">
      <c r="A711" s="85"/>
      <c r="B711" s="88"/>
      <c r="C711" s="88"/>
      <c r="D711" s="88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86"/>
      <c r="AR711" s="61"/>
    </row>
    <row r="712" spans="1:44" ht="15.75" customHeight="1">
      <c r="A712" s="85"/>
      <c r="B712" s="88"/>
      <c r="C712" s="88"/>
      <c r="D712" s="88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86"/>
      <c r="AR712" s="61"/>
    </row>
    <row r="713" spans="1:44" ht="15.75" customHeight="1">
      <c r="A713" s="85"/>
      <c r="B713" s="88"/>
      <c r="C713" s="88"/>
      <c r="D713" s="88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86"/>
      <c r="AR713" s="61"/>
    </row>
    <row r="714" spans="1:44" ht="15.75" customHeight="1">
      <c r="A714" s="85"/>
      <c r="B714" s="88"/>
      <c r="C714" s="88"/>
      <c r="D714" s="88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86"/>
      <c r="AR714" s="61"/>
    </row>
    <row r="715" spans="1:44" ht="15.75" customHeight="1">
      <c r="A715" s="85"/>
      <c r="B715" s="88"/>
      <c r="C715" s="88"/>
      <c r="D715" s="88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86"/>
      <c r="AR715" s="61"/>
    </row>
    <row r="716" spans="1:44" ht="15.75" customHeight="1">
      <c r="A716" s="85"/>
      <c r="B716" s="88"/>
      <c r="C716" s="88"/>
      <c r="D716" s="88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86"/>
      <c r="AR716" s="61"/>
    </row>
    <row r="717" spans="1:44" ht="15.75" customHeight="1">
      <c r="A717" s="85"/>
      <c r="B717" s="88"/>
      <c r="C717" s="88"/>
      <c r="D717" s="88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86"/>
      <c r="AR717" s="61"/>
    </row>
    <row r="718" spans="1:44" ht="15.75" customHeight="1">
      <c r="A718" s="85"/>
      <c r="B718" s="88"/>
      <c r="C718" s="88"/>
      <c r="D718" s="88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86"/>
      <c r="AR718" s="61"/>
    </row>
    <row r="719" spans="1:44" ht="15.75" customHeight="1">
      <c r="A719" s="85"/>
      <c r="B719" s="88"/>
      <c r="C719" s="88"/>
      <c r="D719" s="88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86"/>
      <c r="AR719" s="61"/>
    </row>
    <row r="720" spans="1:44" ht="15.75" customHeight="1">
      <c r="A720" s="85"/>
      <c r="B720" s="88"/>
      <c r="C720" s="88"/>
      <c r="D720" s="88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86"/>
      <c r="AR720" s="61"/>
    </row>
    <row r="721" spans="1:44" ht="15.75" customHeight="1">
      <c r="A721" s="85"/>
      <c r="B721" s="88"/>
      <c r="C721" s="88"/>
      <c r="D721" s="88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86"/>
      <c r="AR721" s="61"/>
    </row>
    <row r="722" spans="1:44" ht="15.75" customHeight="1">
      <c r="A722" s="85"/>
      <c r="B722" s="88"/>
      <c r="C722" s="88"/>
      <c r="D722" s="88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86"/>
      <c r="AR722" s="61"/>
    </row>
    <row r="723" spans="1:44" ht="15.75" customHeight="1">
      <c r="A723" s="85"/>
      <c r="B723" s="88"/>
      <c r="C723" s="88"/>
      <c r="D723" s="88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86"/>
      <c r="AR723" s="61"/>
    </row>
    <row r="724" spans="1:44" ht="15.75" customHeight="1">
      <c r="A724" s="85"/>
      <c r="B724" s="88"/>
      <c r="C724" s="88"/>
      <c r="D724" s="88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86"/>
      <c r="AR724" s="61"/>
    </row>
    <row r="725" spans="1:44" ht="15.75" customHeight="1">
      <c r="A725" s="85"/>
      <c r="B725" s="88"/>
      <c r="C725" s="88"/>
      <c r="D725" s="88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86"/>
      <c r="AR725" s="61"/>
    </row>
    <row r="726" spans="1:44" ht="15.75" customHeight="1">
      <c r="A726" s="85"/>
      <c r="B726" s="88"/>
      <c r="C726" s="88"/>
      <c r="D726" s="88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86"/>
      <c r="AR726" s="61"/>
    </row>
    <row r="727" spans="1:44" ht="15.75" customHeight="1">
      <c r="A727" s="85"/>
      <c r="B727" s="88"/>
      <c r="C727" s="88"/>
      <c r="D727" s="88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86"/>
      <c r="AR727" s="61"/>
    </row>
    <row r="728" spans="1:44" ht="15.75" customHeight="1">
      <c r="A728" s="85"/>
      <c r="B728" s="88"/>
      <c r="C728" s="88"/>
      <c r="D728" s="88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86"/>
      <c r="AR728" s="61"/>
    </row>
    <row r="729" spans="1:44" ht="15.75" customHeight="1">
      <c r="A729" s="85"/>
      <c r="B729" s="88"/>
      <c r="C729" s="88"/>
      <c r="D729" s="88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86"/>
      <c r="AR729" s="61"/>
    </row>
    <row r="730" spans="1:44" ht="15.75" customHeight="1">
      <c r="A730" s="85"/>
      <c r="B730" s="88"/>
      <c r="C730" s="88"/>
      <c r="D730" s="88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86"/>
      <c r="AR730" s="61"/>
    </row>
    <row r="731" spans="1:44" ht="15.75" customHeight="1">
      <c r="A731" s="85"/>
      <c r="B731" s="88"/>
      <c r="C731" s="88"/>
      <c r="D731" s="88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86"/>
      <c r="AR731" s="61"/>
    </row>
    <row r="732" spans="1:44" ht="15.75" customHeight="1">
      <c r="A732" s="85"/>
      <c r="B732" s="88"/>
      <c r="C732" s="88"/>
      <c r="D732" s="88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86"/>
      <c r="AR732" s="61"/>
    </row>
    <row r="733" spans="1:44" ht="15.75" customHeight="1">
      <c r="A733" s="85"/>
      <c r="B733" s="88"/>
      <c r="C733" s="88"/>
      <c r="D733" s="88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86"/>
      <c r="AR733" s="61"/>
    </row>
    <row r="734" spans="1:44" ht="15.75" customHeight="1">
      <c r="A734" s="85"/>
      <c r="B734" s="88"/>
      <c r="C734" s="88"/>
      <c r="D734" s="88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86"/>
      <c r="AR734" s="61"/>
    </row>
    <row r="735" spans="1:44" ht="15.75" customHeight="1">
      <c r="A735" s="85"/>
      <c r="B735" s="88"/>
      <c r="C735" s="88"/>
      <c r="D735" s="88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86"/>
      <c r="AR735" s="61"/>
    </row>
    <row r="736" spans="1:44" ht="15.75" customHeight="1">
      <c r="A736" s="85"/>
      <c r="B736" s="88"/>
      <c r="C736" s="88"/>
      <c r="D736" s="88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86"/>
      <c r="AR736" s="61"/>
    </row>
    <row r="737" spans="1:44" ht="15.75" customHeight="1">
      <c r="A737" s="85"/>
      <c r="B737" s="88"/>
      <c r="C737" s="88"/>
      <c r="D737" s="88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86"/>
      <c r="AR737" s="61"/>
    </row>
    <row r="738" spans="1:44" ht="15.75" customHeight="1">
      <c r="A738" s="85"/>
      <c r="B738" s="88"/>
      <c r="C738" s="88"/>
      <c r="D738" s="88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86"/>
      <c r="AR738" s="61"/>
    </row>
    <row r="739" spans="1:44" ht="15.75" customHeight="1">
      <c r="A739" s="85"/>
      <c r="B739" s="88"/>
      <c r="C739" s="88"/>
      <c r="D739" s="88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86"/>
      <c r="AR739" s="61"/>
    </row>
    <row r="740" spans="1:44" ht="15.75" customHeight="1">
      <c r="A740" s="85"/>
      <c r="B740" s="88"/>
      <c r="C740" s="88"/>
      <c r="D740" s="88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86"/>
      <c r="AR740" s="61"/>
    </row>
    <row r="741" spans="1:44" ht="15.75" customHeight="1">
      <c r="A741" s="85"/>
      <c r="B741" s="88"/>
      <c r="C741" s="88"/>
      <c r="D741" s="88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86"/>
      <c r="AR741" s="61"/>
    </row>
    <row r="742" spans="1:44" ht="15.75" customHeight="1">
      <c r="A742" s="85"/>
      <c r="B742" s="88"/>
      <c r="C742" s="88"/>
      <c r="D742" s="88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86"/>
      <c r="AR742" s="61"/>
    </row>
    <row r="743" spans="1:44" ht="15.75" customHeight="1">
      <c r="A743" s="85"/>
      <c r="B743" s="88"/>
      <c r="C743" s="88"/>
      <c r="D743" s="88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86"/>
      <c r="AR743" s="61"/>
    </row>
    <row r="744" spans="1:44" ht="15.75" customHeight="1">
      <c r="A744" s="85"/>
      <c r="B744" s="88"/>
      <c r="C744" s="88"/>
      <c r="D744" s="88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86"/>
      <c r="AR744" s="61"/>
    </row>
    <row r="745" spans="1:44" ht="15.75" customHeight="1">
      <c r="A745" s="85"/>
      <c r="B745" s="88"/>
      <c r="C745" s="88"/>
      <c r="D745" s="88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86"/>
      <c r="AR745" s="61"/>
    </row>
    <row r="746" spans="1:44" ht="15.75" customHeight="1">
      <c r="A746" s="85"/>
      <c r="B746" s="88"/>
      <c r="C746" s="88"/>
      <c r="D746" s="88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86"/>
      <c r="AR746" s="61"/>
    </row>
    <row r="747" spans="1:44" ht="15.75" customHeight="1">
      <c r="A747" s="85"/>
      <c r="B747" s="88"/>
      <c r="C747" s="88"/>
      <c r="D747" s="88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86"/>
      <c r="AR747" s="61"/>
    </row>
    <row r="748" spans="1:44" ht="15.75" customHeight="1">
      <c r="A748" s="85"/>
      <c r="B748" s="88"/>
      <c r="C748" s="88"/>
      <c r="D748" s="88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86"/>
      <c r="AR748" s="61"/>
    </row>
    <row r="749" spans="1:44" ht="15.75" customHeight="1">
      <c r="A749" s="85"/>
      <c r="B749" s="88"/>
      <c r="C749" s="88"/>
      <c r="D749" s="88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86"/>
      <c r="AR749" s="61"/>
    </row>
    <row r="750" spans="1:44" ht="15.75" customHeight="1">
      <c r="A750" s="85"/>
      <c r="B750" s="88"/>
      <c r="C750" s="88"/>
      <c r="D750" s="88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86"/>
      <c r="AR750" s="61"/>
    </row>
    <row r="751" spans="1:44" ht="15.75" customHeight="1">
      <c r="A751" s="85"/>
      <c r="B751" s="88"/>
      <c r="C751" s="88"/>
      <c r="D751" s="88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86"/>
      <c r="AR751" s="61"/>
    </row>
    <row r="752" spans="1:44" ht="15.75" customHeight="1">
      <c r="A752" s="85"/>
      <c r="B752" s="88"/>
      <c r="C752" s="88"/>
      <c r="D752" s="88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86"/>
      <c r="AR752" s="61"/>
    </row>
    <row r="753" spans="1:44" ht="15.75" customHeight="1">
      <c r="A753" s="85"/>
      <c r="B753" s="88"/>
      <c r="C753" s="88"/>
      <c r="D753" s="88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86"/>
      <c r="AR753" s="61"/>
    </row>
    <row r="754" spans="1:44" ht="15.75" customHeight="1">
      <c r="A754" s="85"/>
      <c r="B754" s="88"/>
      <c r="C754" s="88"/>
      <c r="D754" s="88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86"/>
      <c r="AR754" s="61"/>
    </row>
    <row r="755" spans="1:44" ht="15.75" customHeight="1">
      <c r="A755" s="85"/>
      <c r="B755" s="88"/>
      <c r="C755" s="88"/>
      <c r="D755" s="88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86"/>
      <c r="AR755" s="61"/>
    </row>
    <row r="756" spans="1:44" ht="15.75" customHeight="1">
      <c r="A756" s="85"/>
      <c r="B756" s="88"/>
      <c r="C756" s="88"/>
      <c r="D756" s="88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86"/>
      <c r="AR756" s="61"/>
    </row>
    <row r="757" spans="1:44" ht="15.75" customHeight="1">
      <c r="A757" s="85"/>
      <c r="B757" s="88"/>
      <c r="C757" s="88"/>
      <c r="D757" s="88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86"/>
      <c r="AR757" s="61"/>
    </row>
    <row r="758" spans="1:44" ht="15.75" customHeight="1">
      <c r="A758" s="85"/>
      <c r="B758" s="88"/>
      <c r="C758" s="88"/>
      <c r="D758" s="88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86"/>
      <c r="AR758" s="61"/>
    </row>
    <row r="759" spans="1:44" ht="15.75" customHeight="1">
      <c r="A759" s="85"/>
      <c r="B759" s="88"/>
      <c r="C759" s="88"/>
      <c r="D759" s="88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86"/>
      <c r="AR759" s="61"/>
    </row>
    <row r="760" spans="1:44" ht="15.75" customHeight="1">
      <c r="A760" s="85"/>
      <c r="B760" s="88"/>
      <c r="C760" s="88"/>
      <c r="D760" s="88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86"/>
      <c r="AR760" s="61"/>
    </row>
    <row r="761" spans="1:44" ht="15.75" customHeight="1">
      <c r="A761" s="85"/>
      <c r="B761" s="88"/>
      <c r="C761" s="88"/>
      <c r="D761" s="88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86"/>
      <c r="AR761" s="61"/>
    </row>
    <row r="762" spans="1:44" ht="15.75" customHeight="1">
      <c r="A762" s="85"/>
      <c r="B762" s="88"/>
      <c r="C762" s="88"/>
      <c r="D762" s="88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86"/>
      <c r="AR762" s="61"/>
    </row>
    <row r="763" spans="1:44" ht="15.75" customHeight="1">
      <c r="A763" s="85"/>
      <c r="B763" s="88"/>
      <c r="C763" s="88"/>
      <c r="D763" s="88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86"/>
      <c r="AR763" s="61"/>
    </row>
    <row r="764" spans="1:44" ht="15.75" customHeight="1">
      <c r="A764" s="85"/>
      <c r="B764" s="88"/>
      <c r="C764" s="88"/>
      <c r="D764" s="88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86"/>
      <c r="AR764" s="61"/>
    </row>
    <row r="765" spans="1:44" ht="15.75" customHeight="1">
      <c r="A765" s="85"/>
      <c r="B765" s="88"/>
      <c r="C765" s="88"/>
      <c r="D765" s="88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86"/>
      <c r="AR765" s="61"/>
    </row>
    <row r="766" spans="1:44" ht="15.75" customHeight="1">
      <c r="A766" s="85"/>
      <c r="B766" s="88"/>
      <c r="C766" s="88"/>
      <c r="D766" s="88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86"/>
      <c r="AR766" s="61"/>
    </row>
    <row r="767" spans="1:44" ht="15.75" customHeight="1">
      <c r="A767" s="85"/>
      <c r="B767" s="88"/>
      <c r="C767" s="88"/>
      <c r="D767" s="88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86"/>
      <c r="AR767" s="61"/>
    </row>
    <row r="768" spans="1:44" ht="15.75" customHeight="1">
      <c r="A768" s="85"/>
      <c r="B768" s="88"/>
      <c r="C768" s="88"/>
      <c r="D768" s="88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86"/>
      <c r="AR768" s="61"/>
    </row>
    <row r="769" spans="1:44" ht="15.75" customHeight="1">
      <c r="A769" s="85"/>
      <c r="B769" s="88"/>
      <c r="C769" s="88"/>
      <c r="D769" s="88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86"/>
      <c r="AR769" s="61"/>
    </row>
    <row r="770" spans="1:44" ht="15.75" customHeight="1">
      <c r="A770" s="85"/>
      <c r="B770" s="88"/>
      <c r="C770" s="88"/>
      <c r="D770" s="88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86"/>
      <c r="AR770" s="61"/>
    </row>
    <row r="771" spans="1:44" ht="15.75" customHeight="1">
      <c r="A771" s="85"/>
      <c r="B771" s="88"/>
      <c r="C771" s="88"/>
      <c r="D771" s="88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86"/>
      <c r="AR771" s="61"/>
    </row>
    <row r="772" spans="1:44" ht="15.75" customHeight="1">
      <c r="A772" s="85"/>
      <c r="B772" s="88"/>
      <c r="C772" s="88"/>
      <c r="D772" s="88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86"/>
      <c r="AR772" s="61"/>
    </row>
    <row r="773" spans="1:44" ht="15.75" customHeight="1">
      <c r="A773" s="85"/>
      <c r="B773" s="88"/>
      <c r="C773" s="88"/>
      <c r="D773" s="88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86"/>
      <c r="AR773" s="61"/>
    </row>
    <row r="774" spans="1:44" ht="15.75" customHeight="1">
      <c r="A774" s="85"/>
      <c r="B774" s="88"/>
      <c r="C774" s="88"/>
      <c r="D774" s="88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86"/>
      <c r="AR774" s="61"/>
    </row>
    <row r="775" spans="1:44" ht="15.75" customHeight="1">
      <c r="A775" s="85"/>
      <c r="B775" s="88"/>
      <c r="C775" s="88"/>
      <c r="D775" s="88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86"/>
      <c r="AR775" s="61"/>
    </row>
    <row r="776" spans="1:44" ht="15.75" customHeight="1">
      <c r="A776" s="85"/>
      <c r="B776" s="88"/>
      <c r="C776" s="88"/>
      <c r="D776" s="88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86"/>
      <c r="AR776" s="61"/>
    </row>
    <row r="777" spans="1:44" ht="15.75" customHeight="1">
      <c r="A777" s="85"/>
      <c r="B777" s="88"/>
      <c r="C777" s="88"/>
      <c r="D777" s="88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86"/>
      <c r="AR777" s="61"/>
    </row>
    <row r="778" spans="1:44" ht="15.75" customHeight="1">
      <c r="A778" s="85"/>
      <c r="B778" s="88"/>
      <c r="C778" s="88"/>
      <c r="D778" s="88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86"/>
      <c r="AR778" s="61"/>
    </row>
    <row r="779" spans="1:44" ht="15.75" customHeight="1">
      <c r="A779" s="85"/>
      <c r="B779" s="88"/>
      <c r="C779" s="88"/>
      <c r="D779" s="88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86"/>
      <c r="AR779" s="61"/>
    </row>
    <row r="780" spans="1:44" ht="15.75" customHeight="1">
      <c r="A780" s="85"/>
      <c r="B780" s="88"/>
      <c r="C780" s="88"/>
      <c r="D780" s="88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86"/>
      <c r="AR780" s="61"/>
    </row>
    <row r="781" spans="1:44" ht="15.75" customHeight="1">
      <c r="A781" s="85"/>
      <c r="B781" s="88"/>
      <c r="C781" s="88"/>
      <c r="D781" s="88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86"/>
      <c r="AR781" s="61"/>
    </row>
    <row r="782" spans="1:44" ht="15.75" customHeight="1">
      <c r="A782" s="85"/>
      <c r="B782" s="88"/>
      <c r="C782" s="88"/>
      <c r="D782" s="88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86"/>
      <c r="AR782" s="61"/>
    </row>
    <row r="783" spans="1:44" ht="15.75" customHeight="1">
      <c r="A783" s="85"/>
      <c r="B783" s="88"/>
      <c r="C783" s="88"/>
      <c r="D783" s="88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86"/>
      <c r="AR783" s="61"/>
    </row>
    <row r="784" spans="1:44" ht="15.75" customHeight="1">
      <c r="A784" s="85"/>
      <c r="B784" s="88"/>
      <c r="C784" s="88"/>
      <c r="D784" s="88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86"/>
      <c r="AR784" s="61"/>
    </row>
    <row r="785" spans="1:44" ht="15.75" customHeight="1">
      <c r="A785" s="85"/>
      <c r="B785" s="88"/>
      <c r="C785" s="88"/>
      <c r="D785" s="88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86"/>
      <c r="AR785" s="61"/>
    </row>
    <row r="786" spans="1:44" ht="15.75" customHeight="1">
      <c r="A786" s="85"/>
      <c r="B786" s="88"/>
      <c r="C786" s="88"/>
      <c r="D786" s="88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86"/>
      <c r="AR786" s="61"/>
    </row>
    <row r="787" spans="1:44" ht="15.75" customHeight="1">
      <c r="A787" s="85"/>
      <c r="B787" s="88"/>
      <c r="C787" s="88"/>
      <c r="D787" s="88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86"/>
      <c r="AR787" s="61"/>
    </row>
    <row r="788" spans="1:44" ht="15.75" customHeight="1">
      <c r="A788" s="85"/>
      <c r="B788" s="88"/>
      <c r="C788" s="88"/>
      <c r="D788" s="88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86"/>
      <c r="AR788" s="61"/>
    </row>
    <row r="789" spans="1:44" ht="15.75" customHeight="1">
      <c r="A789" s="85"/>
      <c r="B789" s="88"/>
      <c r="C789" s="88"/>
      <c r="D789" s="88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86"/>
      <c r="AR789" s="61"/>
    </row>
    <row r="790" spans="1:44" ht="15.75" customHeight="1">
      <c r="A790" s="85"/>
      <c r="B790" s="88"/>
      <c r="C790" s="88"/>
      <c r="D790" s="88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86"/>
      <c r="AR790" s="61"/>
    </row>
    <row r="791" spans="1:44" ht="15.75" customHeight="1">
      <c r="A791" s="85"/>
      <c r="B791" s="88"/>
      <c r="C791" s="88"/>
      <c r="D791" s="88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86"/>
      <c r="AR791" s="61"/>
    </row>
    <row r="792" spans="1:44" ht="15.75" customHeight="1">
      <c r="A792" s="85"/>
      <c r="B792" s="88"/>
      <c r="C792" s="88"/>
      <c r="D792" s="88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86"/>
      <c r="AR792" s="61"/>
    </row>
    <row r="793" spans="1:44" ht="15.75" customHeight="1">
      <c r="A793" s="85"/>
      <c r="B793" s="88"/>
      <c r="C793" s="88"/>
      <c r="D793" s="88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86"/>
      <c r="AR793" s="61"/>
    </row>
    <row r="794" spans="1:44" ht="15.75" customHeight="1">
      <c r="A794" s="85"/>
      <c r="B794" s="88"/>
      <c r="C794" s="88"/>
      <c r="D794" s="88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86"/>
      <c r="AR794" s="61"/>
    </row>
    <row r="795" spans="1:44" ht="15.75" customHeight="1">
      <c r="A795" s="85"/>
      <c r="B795" s="88"/>
      <c r="C795" s="88"/>
      <c r="D795" s="88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86"/>
      <c r="AR795" s="61"/>
    </row>
    <row r="796" spans="1:44" ht="15.75" customHeight="1">
      <c r="A796" s="85"/>
      <c r="B796" s="88"/>
      <c r="C796" s="88"/>
      <c r="D796" s="88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86"/>
      <c r="AR796" s="61"/>
    </row>
    <row r="797" spans="1:44" ht="15.75" customHeight="1">
      <c r="A797" s="85"/>
      <c r="B797" s="88"/>
      <c r="C797" s="88"/>
      <c r="D797" s="88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86"/>
      <c r="AR797" s="61"/>
    </row>
    <row r="798" spans="1:44" ht="15.75" customHeight="1">
      <c r="A798" s="85"/>
      <c r="B798" s="88"/>
      <c r="C798" s="88"/>
      <c r="D798" s="88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86"/>
      <c r="AR798" s="61"/>
    </row>
    <row r="799" spans="1:44" ht="15.75" customHeight="1">
      <c r="A799" s="85"/>
      <c r="B799" s="88"/>
      <c r="C799" s="88"/>
      <c r="D799" s="88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86"/>
      <c r="AR799" s="61"/>
    </row>
    <row r="800" spans="1:44" ht="15.75" customHeight="1">
      <c r="A800" s="85"/>
      <c r="B800" s="88"/>
      <c r="C800" s="88"/>
      <c r="D800" s="88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86"/>
      <c r="AR800" s="61"/>
    </row>
    <row r="801" spans="1:44" ht="15.75" customHeight="1">
      <c r="A801" s="85"/>
      <c r="B801" s="88"/>
      <c r="C801" s="88"/>
      <c r="D801" s="88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86"/>
      <c r="AR801" s="61"/>
    </row>
    <row r="802" spans="1:44" ht="15.75" customHeight="1">
      <c r="A802" s="85"/>
      <c r="B802" s="88"/>
      <c r="C802" s="88"/>
      <c r="D802" s="88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86"/>
      <c r="AR802" s="61"/>
    </row>
    <row r="803" spans="1:44" ht="15.75" customHeight="1">
      <c r="A803" s="85"/>
      <c r="B803" s="88"/>
      <c r="C803" s="88"/>
      <c r="D803" s="88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86"/>
      <c r="AR803" s="61"/>
    </row>
    <row r="804" spans="1:44" ht="15.75" customHeight="1">
      <c r="A804" s="85"/>
      <c r="B804" s="88"/>
      <c r="C804" s="88"/>
      <c r="D804" s="88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86"/>
      <c r="AR804" s="61"/>
    </row>
    <row r="805" spans="1:44" ht="15.75" customHeight="1">
      <c r="A805" s="85"/>
      <c r="B805" s="88"/>
      <c r="C805" s="88"/>
      <c r="D805" s="88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86"/>
      <c r="AR805" s="61"/>
    </row>
    <row r="806" spans="1:44" ht="15.75" customHeight="1">
      <c r="A806" s="85"/>
      <c r="B806" s="88"/>
      <c r="C806" s="88"/>
      <c r="D806" s="88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86"/>
      <c r="AR806" s="61"/>
    </row>
    <row r="807" spans="1:44" ht="15.75" customHeight="1">
      <c r="A807" s="85"/>
      <c r="B807" s="88"/>
      <c r="C807" s="88"/>
      <c r="D807" s="88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86"/>
      <c r="AR807" s="61"/>
    </row>
    <row r="808" spans="1:44" ht="15.75" customHeight="1">
      <c r="A808" s="85"/>
      <c r="B808" s="88"/>
      <c r="C808" s="88"/>
      <c r="D808" s="88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86"/>
      <c r="AR808" s="61"/>
    </row>
    <row r="809" spans="1:44" ht="15.75" customHeight="1">
      <c r="A809" s="85"/>
      <c r="B809" s="88"/>
      <c r="C809" s="88"/>
      <c r="D809" s="88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86"/>
      <c r="AR809" s="61"/>
    </row>
    <row r="810" spans="1:44" ht="15.75" customHeight="1">
      <c r="A810" s="85"/>
      <c r="B810" s="88"/>
      <c r="C810" s="88"/>
      <c r="D810" s="88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86"/>
      <c r="AR810" s="61"/>
    </row>
    <row r="811" spans="1:44" ht="15.75" customHeight="1">
      <c r="A811" s="85"/>
      <c r="B811" s="88"/>
      <c r="C811" s="88"/>
      <c r="D811" s="88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86"/>
      <c r="AR811" s="61"/>
    </row>
    <row r="812" spans="1:44" ht="15.75" customHeight="1">
      <c r="A812" s="85"/>
      <c r="B812" s="88"/>
      <c r="C812" s="88"/>
      <c r="D812" s="88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86"/>
      <c r="AR812" s="61"/>
    </row>
    <row r="813" spans="1:44" ht="15.75" customHeight="1">
      <c r="A813" s="85"/>
      <c r="B813" s="88"/>
      <c r="C813" s="88"/>
      <c r="D813" s="88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86"/>
      <c r="AR813" s="61"/>
    </row>
    <row r="814" spans="1:44" ht="15.75" customHeight="1">
      <c r="A814" s="85"/>
      <c r="B814" s="88"/>
      <c r="C814" s="88"/>
      <c r="D814" s="88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86"/>
      <c r="AR814" s="61"/>
    </row>
    <row r="815" spans="1:44" ht="15.75" customHeight="1">
      <c r="A815" s="85"/>
      <c r="B815" s="88"/>
      <c r="C815" s="88"/>
      <c r="D815" s="88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86"/>
      <c r="AR815" s="61"/>
    </row>
    <row r="816" spans="1:44" ht="15.75" customHeight="1">
      <c r="A816" s="85"/>
      <c r="B816" s="88"/>
      <c r="C816" s="88"/>
      <c r="D816" s="88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86"/>
      <c r="AR816" s="61"/>
    </row>
    <row r="817" spans="1:44" ht="15.75" customHeight="1">
      <c r="A817" s="85"/>
      <c r="B817" s="88"/>
      <c r="C817" s="88"/>
      <c r="D817" s="88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86"/>
      <c r="AR817" s="61"/>
    </row>
    <row r="818" spans="1:44" ht="15.75" customHeight="1">
      <c r="A818" s="85"/>
      <c r="B818" s="88"/>
      <c r="C818" s="88"/>
      <c r="D818" s="88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86"/>
      <c r="AR818" s="61"/>
    </row>
    <row r="819" spans="1:44" ht="15.75" customHeight="1">
      <c r="A819" s="85"/>
      <c r="B819" s="88"/>
      <c r="C819" s="88"/>
      <c r="D819" s="88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86"/>
      <c r="AR819" s="61"/>
    </row>
    <row r="820" spans="1:44" ht="15.75" customHeight="1">
      <c r="A820" s="85"/>
      <c r="B820" s="88"/>
      <c r="C820" s="88"/>
      <c r="D820" s="88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86"/>
      <c r="AR820" s="61"/>
    </row>
    <row r="821" spans="1:44" ht="15.75" customHeight="1">
      <c r="A821" s="85"/>
      <c r="B821" s="88"/>
      <c r="C821" s="88"/>
      <c r="D821" s="88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86"/>
      <c r="AR821" s="61"/>
    </row>
    <row r="822" spans="1:44" ht="15.75" customHeight="1">
      <c r="A822" s="85"/>
      <c r="B822" s="88"/>
      <c r="C822" s="88"/>
      <c r="D822" s="88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86"/>
      <c r="AR822" s="61"/>
    </row>
    <row r="823" spans="1:44" ht="15.75" customHeight="1">
      <c r="A823" s="85"/>
      <c r="B823" s="88"/>
      <c r="C823" s="88"/>
      <c r="D823" s="88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86"/>
      <c r="AR823" s="61"/>
    </row>
    <row r="824" spans="1:44" ht="15.75" customHeight="1">
      <c r="A824" s="85"/>
      <c r="B824" s="88"/>
      <c r="C824" s="88"/>
      <c r="D824" s="88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86"/>
      <c r="AR824" s="61"/>
    </row>
    <row r="825" spans="1:44" ht="15.75" customHeight="1">
      <c r="A825" s="85"/>
      <c r="B825" s="88"/>
      <c r="C825" s="88"/>
      <c r="D825" s="88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86"/>
      <c r="AR825" s="61"/>
    </row>
    <row r="826" spans="1:44" ht="15.75" customHeight="1">
      <c r="A826" s="85"/>
      <c r="B826" s="88"/>
      <c r="C826" s="88"/>
      <c r="D826" s="88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86"/>
      <c r="AR826" s="61"/>
    </row>
    <row r="827" spans="1:44" ht="15.75" customHeight="1">
      <c r="A827" s="85"/>
      <c r="B827" s="88"/>
      <c r="C827" s="88"/>
      <c r="D827" s="88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86"/>
      <c r="AR827" s="61"/>
    </row>
    <row r="828" spans="1:44" ht="15.75" customHeight="1">
      <c r="A828" s="85"/>
      <c r="B828" s="88"/>
      <c r="C828" s="88"/>
      <c r="D828" s="88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86"/>
      <c r="AR828" s="61"/>
    </row>
    <row r="829" spans="1:44" ht="15.75" customHeight="1">
      <c r="A829" s="85"/>
      <c r="B829" s="88"/>
      <c r="C829" s="88"/>
      <c r="D829" s="88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86"/>
      <c r="AR829" s="61"/>
    </row>
    <row r="830" spans="1:44" ht="15.75" customHeight="1">
      <c r="A830" s="85"/>
      <c r="B830" s="88"/>
      <c r="C830" s="88"/>
      <c r="D830" s="88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86"/>
      <c r="AR830" s="61"/>
    </row>
    <row r="831" spans="1:44" ht="15.75" customHeight="1">
      <c r="A831" s="85"/>
      <c r="B831" s="88"/>
      <c r="C831" s="88"/>
      <c r="D831" s="88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86"/>
      <c r="AR831" s="61"/>
    </row>
    <row r="832" spans="1:44" ht="15.75" customHeight="1">
      <c r="A832" s="85"/>
      <c r="B832" s="88"/>
      <c r="C832" s="88"/>
      <c r="D832" s="88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86"/>
      <c r="AR832" s="61"/>
    </row>
    <row r="833" spans="1:44" ht="15.75" customHeight="1">
      <c r="A833" s="85"/>
      <c r="B833" s="88"/>
      <c r="C833" s="88"/>
      <c r="D833" s="88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86"/>
      <c r="AR833" s="61"/>
    </row>
    <row r="834" spans="1:44" ht="15.75" customHeight="1">
      <c r="A834" s="85"/>
      <c r="B834" s="88"/>
      <c r="C834" s="88"/>
      <c r="D834" s="88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86"/>
      <c r="AR834" s="61"/>
    </row>
    <row r="835" spans="1:44" ht="15.75" customHeight="1">
      <c r="A835" s="85"/>
      <c r="B835" s="88"/>
      <c r="C835" s="88"/>
      <c r="D835" s="88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86"/>
      <c r="AR835" s="61"/>
    </row>
    <row r="836" spans="1:44" ht="15.75" customHeight="1">
      <c r="A836" s="85"/>
      <c r="B836" s="88"/>
      <c r="C836" s="88"/>
      <c r="D836" s="88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86"/>
      <c r="AR836" s="61"/>
    </row>
    <row r="837" spans="1:44" ht="15.75" customHeight="1">
      <c r="A837" s="85"/>
      <c r="B837" s="88"/>
      <c r="C837" s="88"/>
      <c r="D837" s="88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86"/>
      <c r="AR837" s="61"/>
    </row>
    <row r="838" spans="1:44" ht="15.75" customHeight="1">
      <c r="A838" s="85"/>
      <c r="B838" s="88"/>
      <c r="C838" s="88"/>
      <c r="D838" s="88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86"/>
      <c r="AR838" s="61"/>
    </row>
    <row r="839" spans="1:44" ht="15.75" customHeight="1">
      <c r="A839" s="85"/>
      <c r="B839" s="88"/>
      <c r="C839" s="88"/>
      <c r="D839" s="88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86"/>
      <c r="AR839" s="61"/>
    </row>
    <row r="840" spans="1:44" ht="15.75" customHeight="1">
      <c r="A840" s="85"/>
      <c r="B840" s="88"/>
      <c r="C840" s="88"/>
      <c r="D840" s="88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86"/>
      <c r="AR840" s="61"/>
    </row>
    <row r="841" spans="1:44" ht="15.75" customHeight="1">
      <c r="A841" s="85"/>
      <c r="B841" s="88"/>
      <c r="C841" s="88"/>
      <c r="D841" s="88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86"/>
      <c r="AR841" s="61"/>
    </row>
    <row r="842" spans="1:44" ht="15.75" customHeight="1">
      <c r="A842" s="85"/>
      <c r="B842" s="88"/>
      <c r="C842" s="88"/>
      <c r="D842" s="88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86"/>
      <c r="AR842" s="61"/>
    </row>
    <row r="843" spans="1:44" ht="15.75" customHeight="1">
      <c r="A843" s="85"/>
      <c r="B843" s="88"/>
      <c r="C843" s="88"/>
      <c r="D843" s="88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86"/>
      <c r="AR843" s="61"/>
    </row>
    <row r="844" spans="1:44" ht="15.75" customHeight="1">
      <c r="A844" s="85"/>
      <c r="B844" s="88"/>
      <c r="C844" s="88"/>
      <c r="D844" s="88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86"/>
      <c r="AR844" s="61"/>
    </row>
    <row r="845" spans="1:44" ht="15.75" customHeight="1">
      <c r="A845" s="85"/>
      <c r="B845" s="88"/>
      <c r="C845" s="88"/>
      <c r="D845" s="88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86"/>
      <c r="AR845" s="61"/>
    </row>
    <row r="846" spans="1:44" ht="15.75" customHeight="1">
      <c r="A846" s="85"/>
      <c r="B846" s="88"/>
      <c r="C846" s="88"/>
      <c r="D846" s="88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86"/>
      <c r="AR846" s="61"/>
    </row>
    <row r="847" spans="1:44" ht="15.75" customHeight="1">
      <c r="A847" s="85"/>
      <c r="B847" s="88"/>
      <c r="C847" s="88"/>
      <c r="D847" s="88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86"/>
      <c r="AR847" s="61"/>
    </row>
    <row r="848" spans="1:44" ht="15.75" customHeight="1">
      <c r="A848" s="85"/>
      <c r="B848" s="88"/>
      <c r="C848" s="88"/>
      <c r="D848" s="88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86"/>
      <c r="AR848" s="61"/>
    </row>
    <row r="849" spans="1:44" ht="15.75" customHeight="1">
      <c r="A849" s="85"/>
      <c r="B849" s="88"/>
      <c r="C849" s="88"/>
      <c r="D849" s="88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86"/>
      <c r="AR849" s="61"/>
    </row>
    <row r="850" spans="1:44" ht="15.75" customHeight="1">
      <c r="A850" s="85"/>
      <c r="B850" s="88"/>
      <c r="C850" s="88"/>
      <c r="D850" s="88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86"/>
      <c r="AR850" s="61"/>
    </row>
    <row r="851" spans="1:44" ht="15.75" customHeight="1">
      <c r="A851" s="85"/>
      <c r="B851" s="88"/>
      <c r="C851" s="88"/>
      <c r="D851" s="88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86"/>
      <c r="AR851" s="61"/>
    </row>
    <row r="852" spans="1:44" ht="15.75" customHeight="1">
      <c r="A852" s="85"/>
      <c r="B852" s="88"/>
      <c r="C852" s="88"/>
      <c r="D852" s="88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86"/>
      <c r="AR852" s="61"/>
    </row>
    <row r="853" spans="1:44" ht="15.75" customHeight="1">
      <c r="A853" s="85"/>
      <c r="B853" s="88"/>
      <c r="C853" s="88"/>
      <c r="D853" s="88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86"/>
      <c r="AR853" s="61"/>
    </row>
    <row r="854" spans="1:44" ht="15.75" customHeight="1">
      <c r="A854" s="85"/>
      <c r="B854" s="88"/>
      <c r="C854" s="88"/>
      <c r="D854" s="88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86"/>
      <c r="AR854" s="61"/>
    </row>
    <row r="855" spans="1:44" ht="15.75" customHeight="1">
      <c r="A855" s="85"/>
      <c r="B855" s="88"/>
      <c r="C855" s="88"/>
      <c r="D855" s="88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86"/>
      <c r="AR855" s="61"/>
    </row>
    <row r="856" spans="1:44" ht="15.75" customHeight="1">
      <c r="A856" s="85"/>
      <c r="B856" s="88"/>
      <c r="C856" s="88"/>
      <c r="D856" s="88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86"/>
      <c r="AR856" s="61"/>
    </row>
    <row r="857" spans="1:44" ht="15.75" customHeight="1">
      <c r="A857" s="85"/>
      <c r="B857" s="88"/>
      <c r="C857" s="88"/>
      <c r="D857" s="88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86"/>
      <c r="AR857" s="61"/>
    </row>
    <row r="858" spans="1:44" ht="15.75" customHeight="1">
      <c r="A858" s="85"/>
      <c r="B858" s="88"/>
      <c r="C858" s="88"/>
      <c r="D858" s="88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86"/>
      <c r="AR858" s="61"/>
    </row>
    <row r="859" spans="1:44" ht="15.75" customHeight="1">
      <c r="A859" s="85"/>
      <c r="B859" s="88"/>
      <c r="C859" s="88"/>
      <c r="D859" s="88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86"/>
      <c r="AR859" s="61"/>
    </row>
    <row r="860" spans="1:44" ht="15.75" customHeight="1">
      <c r="A860" s="85"/>
      <c r="B860" s="88"/>
      <c r="C860" s="88"/>
      <c r="D860" s="88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86"/>
      <c r="AR860" s="61"/>
    </row>
    <row r="861" spans="1:44" ht="15.75" customHeight="1">
      <c r="A861" s="85"/>
      <c r="B861" s="88"/>
      <c r="C861" s="88"/>
      <c r="D861" s="88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86"/>
      <c r="AR861" s="61"/>
    </row>
    <row r="862" spans="1:44" ht="15.75" customHeight="1">
      <c r="A862" s="85"/>
      <c r="B862" s="88"/>
      <c r="C862" s="88"/>
      <c r="D862" s="88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86"/>
      <c r="AR862" s="61"/>
    </row>
    <row r="863" spans="1:44" ht="15.75" customHeight="1">
      <c r="A863" s="85"/>
      <c r="B863" s="88"/>
      <c r="C863" s="88"/>
      <c r="D863" s="88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86"/>
      <c r="AR863" s="61"/>
    </row>
    <row r="864" spans="1:44" ht="15.75" customHeight="1">
      <c r="A864" s="85"/>
      <c r="B864" s="88"/>
      <c r="C864" s="88"/>
      <c r="D864" s="88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86"/>
      <c r="AR864" s="61"/>
    </row>
    <row r="865" spans="1:44" ht="15.75" customHeight="1">
      <c r="A865" s="85"/>
      <c r="B865" s="88"/>
      <c r="C865" s="88"/>
      <c r="D865" s="88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86"/>
      <c r="AR865" s="61"/>
    </row>
    <row r="866" spans="1:44" ht="15.75" customHeight="1">
      <c r="A866" s="85"/>
      <c r="B866" s="88"/>
      <c r="C866" s="88"/>
      <c r="D866" s="88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86"/>
      <c r="AR866" s="61"/>
    </row>
    <row r="867" spans="1:44" ht="15.75" customHeight="1">
      <c r="A867" s="85"/>
      <c r="B867" s="88"/>
      <c r="C867" s="88"/>
      <c r="D867" s="88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86"/>
      <c r="AR867" s="61"/>
    </row>
    <row r="868" spans="1:44" ht="15.75" customHeight="1">
      <c r="A868" s="85"/>
      <c r="B868" s="88"/>
      <c r="C868" s="88"/>
      <c r="D868" s="88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86"/>
      <c r="AR868" s="61"/>
    </row>
    <row r="869" spans="1:44" ht="15.75" customHeight="1">
      <c r="A869" s="85"/>
      <c r="B869" s="88"/>
      <c r="C869" s="88"/>
      <c r="D869" s="88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86"/>
      <c r="AR869" s="61"/>
    </row>
    <row r="870" spans="1:44" ht="15.75" customHeight="1">
      <c r="A870" s="85"/>
      <c r="B870" s="88"/>
      <c r="C870" s="88"/>
      <c r="D870" s="88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86"/>
      <c r="AR870" s="61"/>
    </row>
    <row r="871" spans="1:44" ht="15.75" customHeight="1">
      <c r="A871" s="85"/>
      <c r="B871" s="88"/>
      <c r="C871" s="88"/>
      <c r="D871" s="88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86"/>
      <c r="AR871" s="61"/>
    </row>
    <row r="872" spans="1:44" ht="15.75" customHeight="1">
      <c r="A872" s="85"/>
      <c r="B872" s="88"/>
      <c r="C872" s="88"/>
      <c r="D872" s="88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86"/>
      <c r="AR872" s="61"/>
    </row>
    <row r="873" spans="1:44" ht="15.75" customHeight="1">
      <c r="A873" s="85"/>
      <c r="B873" s="88"/>
      <c r="C873" s="88"/>
      <c r="D873" s="88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86"/>
      <c r="AR873" s="61"/>
    </row>
    <row r="874" spans="1:44" ht="15.75" customHeight="1">
      <c r="A874" s="85"/>
      <c r="B874" s="88"/>
      <c r="C874" s="88"/>
      <c r="D874" s="88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86"/>
      <c r="AR874" s="61"/>
    </row>
    <row r="875" spans="1:44" ht="15.75" customHeight="1">
      <c r="A875" s="85"/>
      <c r="B875" s="88"/>
      <c r="C875" s="88"/>
      <c r="D875" s="88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86"/>
      <c r="AR875" s="61"/>
    </row>
    <row r="876" spans="1:44" ht="15.75" customHeight="1">
      <c r="A876" s="85"/>
      <c r="B876" s="88"/>
      <c r="C876" s="88"/>
      <c r="D876" s="88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86"/>
      <c r="AR876" s="61"/>
    </row>
    <row r="877" spans="1:44" ht="15.75" customHeight="1">
      <c r="A877" s="85"/>
      <c r="B877" s="88"/>
      <c r="C877" s="88"/>
      <c r="D877" s="88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86"/>
      <c r="AR877" s="61"/>
    </row>
    <row r="878" spans="1:44" ht="15.75" customHeight="1">
      <c r="A878" s="85"/>
      <c r="B878" s="88"/>
      <c r="C878" s="88"/>
      <c r="D878" s="88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86"/>
      <c r="AR878" s="61"/>
    </row>
    <row r="879" spans="1:44" ht="15.75" customHeight="1">
      <c r="A879" s="85"/>
      <c r="B879" s="88"/>
      <c r="C879" s="88"/>
      <c r="D879" s="88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86"/>
      <c r="AR879" s="61"/>
    </row>
    <row r="880" spans="1:44" ht="15.75" customHeight="1">
      <c r="A880" s="85"/>
      <c r="B880" s="88"/>
      <c r="C880" s="88"/>
      <c r="D880" s="88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86"/>
      <c r="AR880" s="61"/>
    </row>
    <row r="881" spans="1:44" ht="15.75" customHeight="1">
      <c r="A881" s="85"/>
      <c r="B881" s="88"/>
      <c r="C881" s="88"/>
      <c r="D881" s="88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86"/>
      <c r="AR881" s="61"/>
    </row>
    <row r="882" spans="1:44" ht="15.75" customHeight="1">
      <c r="A882" s="85"/>
      <c r="B882" s="88"/>
      <c r="C882" s="88"/>
      <c r="D882" s="88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86"/>
      <c r="AR882" s="61"/>
    </row>
    <row r="883" spans="1:44" ht="15.75" customHeight="1">
      <c r="A883" s="85"/>
      <c r="B883" s="88"/>
      <c r="C883" s="88"/>
      <c r="D883" s="88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86"/>
      <c r="AR883" s="61"/>
    </row>
    <row r="884" spans="1:44" ht="15.75" customHeight="1">
      <c r="A884" s="85"/>
      <c r="B884" s="88"/>
      <c r="C884" s="88"/>
      <c r="D884" s="88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86"/>
      <c r="AR884" s="61"/>
    </row>
    <row r="885" spans="1:44" ht="15.75" customHeight="1">
      <c r="A885" s="85"/>
      <c r="B885" s="88"/>
      <c r="C885" s="88"/>
      <c r="D885" s="88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86"/>
      <c r="AR885" s="61"/>
    </row>
    <row r="886" spans="1:44" ht="15.75" customHeight="1">
      <c r="A886" s="85"/>
      <c r="B886" s="88"/>
      <c r="C886" s="88"/>
      <c r="D886" s="88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86"/>
      <c r="AR886" s="61"/>
    </row>
    <row r="887" spans="1:44" ht="15.75" customHeight="1">
      <c r="A887" s="85"/>
      <c r="B887" s="88"/>
      <c r="C887" s="88"/>
      <c r="D887" s="88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86"/>
      <c r="AR887" s="61"/>
    </row>
    <row r="888" spans="1:44" ht="15.75" customHeight="1">
      <c r="A888" s="85"/>
      <c r="B888" s="88"/>
      <c r="C888" s="88"/>
      <c r="D888" s="88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86"/>
      <c r="AR888" s="61"/>
    </row>
    <row r="889" spans="1:44" ht="15.75" customHeight="1">
      <c r="A889" s="85"/>
      <c r="B889" s="88"/>
      <c r="C889" s="88"/>
      <c r="D889" s="88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86"/>
      <c r="AR889" s="61"/>
    </row>
    <row r="890" spans="1:44" ht="15.75" customHeight="1">
      <c r="A890" s="85"/>
      <c r="B890" s="88"/>
      <c r="C890" s="88"/>
      <c r="D890" s="88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86"/>
      <c r="AR890" s="61"/>
    </row>
    <row r="891" spans="1:44" ht="15.75" customHeight="1">
      <c r="A891" s="85"/>
      <c r="B891" s="88"/>
      <c r="C891" s="88"/>
      <c r="D891" s="88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86"/>
      <c r="AR891" s="61"/>
    </row>
    <row r="892" spans="1:44" ht="15.75" customHeight="1">
      <c r="A892" s="85"/>
      <c r="B892" s="88"/>
      <c r="C892" s="88"/>
      <c r="D892" s="88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86"/>
      <c r="AR892" s="61"/>
    </row>
    <row r="893" spans="1:44" ht="15.75" customHeight="1">
      <c r="A893" s="85"/>
      <c r="B893" s="88"/>
      <c r="C893" s="88"/>
      <c r="D893" s="88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86"/>
      <c r="AR893" s="61"/>
    </row>
    <row r="894" spans="1:44" ht="15.75" customHeight="1">
      <c r="A894" s="85"/>
      <c r="B894" s="88"/>
      <c r="C894" s="88"/>
      <c r="D894" s="88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86"/>
      <c r="AR894" s="61"/>
    </row>
    <row r="895" spans="1:44" ht="15.75" customHeight="1">
      <c r="A895" s="85"/>
      <c r="B895" s="88"/>
      <c r="C895" s="88"/>
      <c r="D895" s="88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86"/>
      <c r="AR895" s="61"/>
    </row>
    <row r="896" spans="1:44" ht="15.75" customHeight="1">
      <c r="A896" s="85"/>
      <c r="B896" s="88"/>
      <c r="C896" s="88"/>
      <c r="D896" s="88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86"/>
      <c r="AR896" s="61"/>
    </row>
    <row r="897" spans="1:44" ht="15.75" customHeight="1">
      <c r="A897" s="85"/>
      <c r="B897" s="88"/>
      <c r="C897" s="88"/>
      <c r="D897" s="88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86"/>
      <c r="AR897" s="61"/>
    </row>
    <row r="898" spans="1:44" ht="15.75" customHeight="1">
      <c r="A898" s="85"/>
      <c r="B898" s="88"/>
      <c r="C898" s="88"/>
      <c r="D898" s="88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86"/>
      <c r="AR898" s="61"/>
    </row>
    <row r="899" spans="1:44" ht="15.75" customHeight="1">
      <c r="A899" s="85"/>
      <c r="B899" s="88"/>
      <c r="C899" s="88"/>
      <c r="D899" s="88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86"/>
      <c r="AR899" s="61"/>
    </row>
    <row r="900" spans="1:44" ht="15.75" customHeight="1">
      <c r="A900" s="85"/>
      <c r="B900" s="88"/>
      <c r="C900" s="88"/>
      <c r="D900" s="88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86"/>
      <c r="AR900" s="61"/>
    </row>
    <row r="901" spans="1:44" ht="15.75" customHeight="1">
      <c r="A901" s="85"/>
      <c r="B901" s="88"/>
      <c r="C901" s="88"/>
      <c r="D901" s="88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86"/>
      <c r="AR901" s="61"/>
    </row>
    <row r="902" spans="1:44" ht="15.75" customHeight="1">
      <c r="A902" s="85"/>
      <c r="B902" s="88"/>
      <c r="C902" s="88"/>
      <c r="D902" s="88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86"/>
      <c r="AR902" s="61"/>
    </row>
    <row r="903" spans="1:44" ht="15.75" customHeight="1">
      <c r="A903" s="85"/>
      <c r="B903" s="88"/>
      <c r="C903" s="88"/>
      <c r="D903" s="88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86"/>
      <c r="AR903" s="61"/>
    </row>
    <row r="904" spans="1:44" ht="15.75" customHeight="1">
      <c r="A904" s="85"/>
      <c r="B904" s="88"/>
      <c r="C904" s="88"/>
      <c r="D904" s="88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86"/>
      <c r="AR904" s="61"/>
    </row>
    <row r="905" spans="1:44" ht="15.75" customHeight="1">
      <c r="A905" s="85"/>
      <c r="B905" s="88"/>
      <c r="C905" s="88"/>
      <c r="D905" s="88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86"/>
      <c r="AR905" s="61"/>
    </row>
    <row r="906" spans="1:44" ht="15.75" customHeight="1">
      <c r="A906" s="85"/>
      <c r="B906" s="88"/>
      <c r="C906" s="88"/>
      <c r="D906" s="88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86"/>
      <c r="AR906" s="61"/>
    </row>
    <row r="907" spans="1:44" ht="15.75" customHeight="1">
      <c r="A907" s="85"/>
      <c r="B907" s="88"/>
      <c r="C907" s="88"/>
      <c r="D907" s="88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86"/>
      <c r="AR907" s="61"/>
    </row>
    <row r="908" spans="1:44" ht="15.75" customHeight="1">
      <c r="A908" s="85"/>
      <c r="B908" s="88"/>
      <c r="C908" s="88"/>
      <c r="D908" s="88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86"/>
      <c r="AR908" s="61"/>
    </row>
    <row r="909" spans="1:44" ht="15.75" customHeight="1">
      <c r="A909" s="85"/>
      <c r="B909" s="88"/>
      <c r="C909" s="88"/>
      <c r="D909" s="88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86"/>
      <c r="AR909" s="61"/>
    </row>
    <row r="910" spans="1:44" ht="15.75" customHeight="1">
      <c r="A910" s="85"/>
      <c r="B910" s="88"/>
      <c r="C910" s="88"/>
      <c r="D910" s="88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86"/>
      <c r="AR910" s="61"/>
    </row>
    <row r="911" spans="1:44" ht="15.75" customHeight="1">
      <c r="A911" s="85"/>
      <c r="B911" s="88"/>
      <c r="C911" s="88"/>
      <c r="D911" s="88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86"/>
      <c r="AR911" s="61"/>
    </row>
    <row r="912" spans="1:44" ht="15.75" customHeight="1">
      <c r="A912" s="85"/>
      <c r="B912" s="88"/>
      <c r="C912" s="88"/>
      <c r="D912" s="88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86"/>
      <c r="AR912" s="61"/>
    </row>
    <row r="913" spans="1:44" ht="15.75" customHeight="1">
      <c r="A913" s="85"/>
      <c r="B913" s="88"/>
      <c r="C913" s="88"/>
      <c r="D913" s="88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86"/>
      <c r="AR913" s="61"/>
    </row>
    <row r="914" spans="1:44" ht="15.75" customHeight="1">
      <c r="A914" s="85"/>
      <c r="B914" s="88"/>
      <c r="C914" s="88"/>
      <c r="D914" s="88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86"/>
      <c r="AR914" s="61"/>
    </row>
    <row r="915" spans="1:44" ht="15.75" customHeight="1">
      <c r="A915" s="85"/>
      <c r="B915" s="88"/>
      <c r="C915" s="88"/>
      <c r="D915" s="88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86"/>
      <c r="AR915" s="61"/>
    </row>
    <row r="916" spans="1:44" ht="15.75" customHeight="1">
      <c r="A916" s="85"/>
      <c r="B916" s="88"/>
      <c r="C916" s="88"/>
      <c r="D916" s="88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86"/>
      <c r="AR916" s="61"/>
    </row>
    <row r="917" spans="1:44" ht="15.75" customHeight="1">
      <c r="A917" s="85"/>
      <c r="B917" s="88"/>
      <c r="C917" s="88"/>
      <c r="D917" s="88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86"/>
      <c r="AR917" s="61"/>
    </row>
    <row r="918" spans="1:44" ht="15.75" customHeight="1">
      <c r="A918" s="85"/>
      <c r="B918" s="88"/>
      <c r="C918" s="88"/>
      <c r="D918" s="88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86"/>
      <c r="AR918" s="61"/>
    </row>
    <row r="919" spans="1:44" ht="15.75" customHeight="1">
      <c r="A919" s="85"/>
      <c r="B919" s="88"/>
      <c r="C919" s="88"/>
      <c r="D919" s="88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86"/>
      <c r="AR919" s="61"/>
    </row>
    <row r="920" spans="1:44" ht="15.75" customHeight="1">
      <c r="A920" s="85"/>
      <c r="B920" s="88"/>
      <c r="C920" s="88"/>
      <c r="D920" s="88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86"/>
      <c r="AR920" s="61"/>
    </row>
    <row r="921" spans="1:44" ht="15.75" customHeight="1">
      <c r="A921" s="85"/>
      <c r="B921" s="88"/>
      <c r="C921" s="88"/>
      <c r="D921" s="88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86"/>
      <c r="AR921" s="61"/>
    </row>
    <row r="922" spans="1:44" ht="15.75" customHeight="1">
      <c r="A922" s="85"/>
      <c r="B922" s="88"/>
      <c r="C922" s="88"/>
      <c r="D922" s="88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86"/>
      <c r="AR922" s="61"/>
    </row>
    <row r="923" spans="1:44" ht="15.75" customHeight="1">
      <c r="A923" s="85"/>
      <c r="B923" s="88"/>
      <c r="C923" s="88"/>
      <c r="D923" s="88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86"/>
      <c r="AR923" s="61"/>
    </row>
    <row r="924" spans="1:44" ht="15.75" customHeight="1">
      <c r="A924" s="85"/>
      <c r="B924" s="88"/>
      <c r="C924" s="88"/>
      <c r="D924" s="88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86"/>
      <c r="AR924" s="61"/>
    </row>
    <row r="925" spans="1:44" ht="15.75" customHeight="1">
      <c r="A925" s="85"/>
      <c r="B925" s="88"/>
      <c r="C925" s="88"/>
      <c r="D925" s="88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86"/>
      <c r="AR925" s="61"/>
    </row>
    <row r="926" spans="1:44" ht="15.75" customHeight="1">
      <c r="A926" s="85"/>
      <c r="B926" s="88"/>
      <c r="C926" s="88"/>
      <c r="D926" s="88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86"/>
      <c r="AR926" s="61"/>
    </row>
    <row r="927" spans="1:44" ht="15.75" customHeight="1">
      <c r="A927" s="85"/>
      <c r="B927" s="88"/>
      <c r="C927" s="88"/>
      <c r="D927" s="88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86"/>
      <c r="AR927" s="61"/>
    </row>
    <row r="928" spans="1:44" ht="15.75" customHeight="1">
      <c r="A928" s="85"/>
      <c r="B928" s="88"/>
      <c r="C928" s="88"/>
      <c r="D928" s="88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86"/>
      <c r="AR928" s="61"/>
    </row>
    <row r="929" spans="1:44" ht="15.75" customHeight="1">
      <c r="A929" s="85"/>
      <c r="B929" s="88"/>
      <c r="C929" s="88"/>
      <c r="D929" s="88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86"/>
      <c r="AR929" s="61"/>
    </row>
    <row r="930" spans="1:44" ht="15.75" customHeight="1">
      <c r="A930" s="85"/>
      <c r="B930" s="88"/>
      <c r="C930" s="88"/>
      <c r="D930" s="88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86"/>
      <c r="AR930" s="61"/>
    </row>
    <row r="931" spans="1:44" ht="15.75" customHeight="1">
      <c r="A931" s="85"/>
      <c r="B931" s="88"/>
      <c r="C931" s="88"/>
      <c r="D931" s="88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86"/>
      <c r="AR931" s="61"/>
    </row>
    <row r="932" spans="1:44" ht="15.75" customHeight="1">
      <c r="A932" s="85"/>
      <c r="B932" s="88"/>
      <c r="C932" s="88"/>
      <c r="D932" s="88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86"/>
      <c r="AR932" s="61"/>
    </row>
    <row r="933" spans="1:44" ht="15.75" customHeight="1">
      <c r="A933" s="85"/>
      <c r="B933" s="88"/>
      <c r="C933" s="88"/>
      <c r="D933" s="88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86"/>
      <c r="AR933" s="61"/>
    </row>
    <row r="934" spans="1:44" ht="15.75" customHeight="1">
      <c r="A934" s="85"/>
      <c r="B934" s="88"/>
      <c r="C934" s="88"/>
      <c r="D934" s="88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86"/>
      <c r="AR934" s="61"/>
    </row>
    <row r="935" spans="1:44" ht="15.75" customHeight="1">
      <c r="A935" s="85"/>
      <c r="B935" s="88"/>
      <c r="C935" s="88"/>
      <c r="D935" s="88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86"/>
      <c r="AR935" s="61"/>
    </row>
    <row r="936" spans="1:44" ht="15.75" customHeight="1">
      <c r="A936" s="85"/>
      <c r="B936" s="88"/>
      <c r="C936" s="88"/>
      <c r="D936" s="88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86"/>
      <c r="AR936" s="61"/>
    </row>
    <row r="937" spans="1:44" ht="15.75" customHeight="1">
      <c r="A937" s="85"/>
      <c r="B937" s="88"/>
      <c r="C937" s="88"/>
      <c r="D937" s="88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86"/>
      <c r="AR937" s="61"/>
    </row>
    <row r="938" spans="1:44" ht="15.75" customHeight="1">
      <c r="A938" s="85"/>
      <c r="B938" s="88"/>
      <c r="C938" s="88"/>
      <c r="D938" s="88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86"/>
      <c r="AR938" s="61"/>
    </row>
    <row r="939" spans="1:44" ht="15.75" customHeight="1">
      <c r="A939" s="85"/>
      <c r="B939" s="88"/>
      <c r="C939" s="88"/>
      <c r="D939" s="88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86"/>
      <c r="AR939" s="61"/>
    </row>
    <row r="940" spans="1:44" ht="15.75" customHeight="1">
      <c r="A940" s="85"/>
      <c r="B940" s="88"/>
      <c r="C940" s="88"/>
      <c r="D940" s="88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86"/>
      <c r="AR940" s="61"/>
    </row>
    <row r="941" spans="1:44" ht="15.75" customHeight="1">
      <c r="A941" s="85"/>
      <c r="B941" s="88"/>
      <c r="C941" s="88"/>
      <c r="D941" s="88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86"/>
      <c r="AR941" s="61"/>
    </row>
    <row r="942" spans="1:44" ht="15.75" customHeight="1">
      <c r="A942" s="85"/>
      <c r="B942" s="88"/>
      <c r="C942" s="88"/>
      <c r="D942" s="88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86"/>
      <c r="AR942" s="61"/>
    </row>
    <row r="943" spans="1:44" ht="15.75" customHeight="1">
      <c r="A943" s="85"/>
      <c r="B943" s="88"/>
      <c r="C943" s="88"/>
      <c r="D943" s="88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86"/>
      <c r="AR943" s="61"/>
    </row>
    <row r="944" spans="1:44" ht="15.75" customHeight="1">
      <c r="A944" s="85"/>
      <c r="B944" s="88"/>
      <c r="C944" s="88"/>
      <c r="D944" s="88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86"/>
      <c r="AR944" s="61"/>
    </row>
    <row r="945" spans="1:44" ht="15.75" customHeight="1">
      <c r="A945" s="85"/>
      <c r="B945" s="88"/>
      <c r="C945" s="88"/>
      <c r="D945" s="88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86"/>
      <c r="AR945" s="61"/>
    </row>
    <row r="946" spans="1:44" ht="15.75" customHeight="1">
      <c r="A946" s="85"/>
      <c r="B946" s="88"/>
      <c r="C946" s="88"/>
      <c r="D946" s="88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86"/>
      <c r="AR946" s="61"/>
    </row>
    <row r="947" spans="1:44" ht="15.75" customHeight="1">
      <c r="A947" s="85"/>
      <c r="B947" s="88"/>
      <c r="C947" s="88"/>
      <c r="D947" s="88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86"/>
      <c r="AR947" s="61"/>
    </row>
    <row r="948" spans="1:44" ht="15.75" customHeight="1">
      <c r="A948" s="85"/>
      <c r="B948" s="88"/>
      <c r="C948" s="88"/>
      <c r="D948" s="88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86"/>
      <c r="AR948" s="61"/>
    </row>
    <row r="949" spans="1:44" ht="15.75" customHeight="1">
      <c r="A949" s="85"/>
      <c r="B949" s="88"/>
      <c r="C949" s="88"/>
      <c r="D949" s="88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86"/>
      <c r="AR949" s="61"/>
    </row>
    <row r="950" spans="1:44" ht="15.75" customHeight="1">
      <c r="A950" s="85"/>
      <c r="B950" s="88"/>
      <c r="C950" s="88"/>
      <c r="D950" s="88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86"/>
      <c r="AR950" s="61"/>
    </row>
    <row r="951" spans="1:44" ht="15.75" customHeight="1">
      <c r="A951" s="85"/>
      <c r="B951" s="88"/>
      <c r="C951" s="88"/>
      <c r="D951" s="88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86"/>
      <c r="AR951" s="61"/>
    </row>
    <row r="952" spans="1:44" ht="15.75" customHeight="1">
      <c r="A952" s="85"/>
      <c r="B952" s="88"/>
      <c r="C952" s="88"/>
      <c r="D952" s="88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86"/>
      <c r="AR952" s="61"/>
    </row>
    <row r="953" spans="1:44" ht="15.75" customHeight="1">
      <c r="A953" s="85"/>
      <c r="B953" s="88"/>
      <c r="C953" s="88"/>
      <c r="D953" s="88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86"/>
      <c r="AR953" s="61"/>
    </row>
    <row r="954" spans="1:44" ht="15.75" customHeight="1">
      <c r="A954" s="85"/>
      <c r="B954" s="88"/>
      <c r="C954" s="88"/>
      <c r="D954" s="88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86"/>
      <c r="AR954" s="61"/>
    </row>
    <row r="955" spans="1:44" ht="15.75" customHeight="1">
      <c r="A955" s="85"/>
      <c r="B955" s="88"/>
      <c r="C955" s="88"/>
      <c r="D955" s="88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86"/>
      <c r="AR955" s="61"/>
    </row>
    <row r="956" spans="1:44" ht="15.75" customHeight="1">
      <c r="A956" s="85"/>
      <c r="B956" s="88"/>
      <c r="C956" s="88"/>
      <c r="D956" s="88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86"/>
      <c r="AR956" s="61"/>
    </row>
    <row r="957" spans="1:44" ht="15.75" customHeight="1">
      <c r="A957" s="85"/>
      <c r="B957" s="88"/>
      <c r="C957" s="88"/>
      <c r="D957" s="88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86"/>
      <c r="AR957" s="61"/>
    </row>
    <row r="958" spans="1:44" ht="15.75" customHeight="1">
      <c r="A958" s="85"/>
      <c r="B958" s="88"/>
      <c r="C958" s="88"/>
      <c r="D958" s="88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86"/>
      <c r="AR958" s="61"/>
    </row>
    <row r="959" spans="1:44" ht="15.75" customHeight="1">
      <c r="A959" s="85"/>
      <c r="B959" s="88"/>
      <c r="C959" s="88"/>
      <c r="D959" s="88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86"/>
      <c r="AR959" s="61"/>
    </row>
    <row r="960" spans="1:44" ht="15.75" customHeight="1">
      <c r="A960" s="85"/>
      <c r="B960" s="88"/>
      <c r="C960" s="88"/>
      <c r="D960" s="88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86"/>
      <c r="AR960" s="61"/>
    </row>
    <row r="961" spans="1:44" ht="15.75" customHeight="1">
      <c r="A961" s="85"/>
      <c r="B961" s="88"/>
      <c r="C961" s="88"/>
      <c r="D961" s="88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86"/>
      <c r="AR961" s="61"/>
    </row>
    <row r="962" spans="1:44" ht="15.75" customHeight="1">
      <c r="A962" s="85"/>
      <c r="B962" s="88"/>
      <c r="C962" s="88"/>
      <c r="D962" s="88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86"/>
      <c r="AR962" s="61"/>
    </row>
    <row r="963" spans="1:44" ht="15.75" customHeight="1">
      <c r="A963" s="85"/>
      <c r="B963" s="88"/>
      <c r="C963" s="88"/>
      <c r="D963" s="88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86"/>
      <c r="AR963" s="61"/>
    </row>
    <row r="964" spans="1:44" ht="15.75" customHeight="1">
      <c r="A964" s="85"/>
      <c r="B964" s="88"/>
      <c r="C964" s="88"/>
      <c r="D964" s="88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86"/>
      <c r="AR964" s="61"/>
    </row>
    <row r="965" spans="1:44" ht="15.75" customHeight="1">
      <c r="A965" s="85"/>
      <c r="B965" s="88"/>
      <c r="C965" s="88"/>
      <c r="D965" s="88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86"/>
      <c r="AR965" s="61"/>
    </row>
    <row r="966" spans="1:44" ht="15.75" customHeight="1">
      <c r="A966" s="85"/>
      <c r="B966" s="88"/>
      <c r="C966" s="88"/>
      <c r="D966" s="88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86"/>
      <c r="AR966" s="61"/>
    </row>
    <row r="967" spans="1:44" ht="15.75" customHeight="1">
      <c r="A967" s="85"/>
      <c r="B967" s="88"/>
      <c r="C967" s="88"/>
      <c r="D967" s="88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86"/>
      <c r="AR967" s="61"/>
    </row>
    <row r="968" spans="1:44" ht="15.75" customHeight="1">
      <c r="A968" s="85"/>
      <c r="B968" s="88"/>
      <c r="C968" s="88"/>
      <c r="D968" s="88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86"/>
      <c r="AR968" s="61"/>
    </row>
    <row r="969" spans="1:44" ht="15.75" customHeight="1">
      <c r="A969" s="85"/>
      <c r="B969" s="88"/>
      <c r="C969" s="88"/>
      <c r="D969" s="88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86"/>
      <c r="AR969" s="61"/>
    </row>
    <row r="970" spans="1:44" ht="15.75" customHeight="1">
      <c r="A970" s="85"/>
      <c r="B970" s="88"/>
      <c r="C970" s="88"/>
      <c r="D970" s="88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86"/>
      <c r="AR970" s="61"/>
    </row>
    <row r="971" spans="1:44" ht="15.75" customHeight="1">
      <c r="A971" s="85"/>
      <c r="B971" s="88"/>
      <c r="C971" s="88"/>
      <c r="D971" s="88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86"/>
      <c r="AR971" s="61"/>
    </row>
    <row r="972" spans="1:44" ht="15.75" customHeight="1">
      <c r="A972" s="85"/>
      <c r="B972" s="88"/>
      <c r="C972" s="88"/>
      <c r="D972" s="88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86"/>
      <c r="AR972" s="61"/>
    </row>
    <row r="973" spans="1:44" ht="15.75" customHeight="1">
      <c r="A973" s="85"/>
      <c r="B973" s="88"/>
      <c r="C973" s="88"/>
      <c r="D973" s="88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86"/>
      <c r="AR973" s="61"/>
    </row>
    <row r="974" spans="1:44" ht="15.75" customHeight="1">
      <c r="A974" s="85"/>
      <c r="B974" s="88"/>
      <c r="C974" s="88"/>
      <c r="D974" s="88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86"/>
      <c r="AR974" s="61"/>
    </row>
    <row r="975" spans="1:44" ht="15.75" customHeight="1">
      <c r="A975" s="85"/>
      <c r="B975" s="88"/>
      <c r="C975" s="88"/>
      <c r="D975" s="88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86"/>
      <c r="AR975" s="61"/>
    </row>
    <row r="976" spans="1:44" ht="15.75" customHeight="1">
      <c r="A976" s="85"/>
      <c r="B976" s="88"/>
      <c r="C976" s="88"/>
      <c r="D976" s="88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86"/>
      <c r="AR976" s="61"/>
    </row>
    <row r="977" spans="1:44" ht="15.75" customHeight="1">
      <c r="A977" s="85"/>
      <c r="B977" s="88"/>
      <c r="C977" s="88"/>
      <c r="D977" s="88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86"/>
      <c r="AR977" s="61"/>
    </row>
    <row r="978" spans="1:44" ht="15.75" customHeight="1">
      <c r="A978" s="85"/>
      <c r="B978" s="88"/>
      <c r="C978" s="88"/>
      <c r="D978" s="88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86"/>
      <c r="AR978" s="61"/>
    </row>
    <row r="979" spans="1:44" ht="15.75" customHeight="1">
      <c r="A979" s="85"/>
      <c r="B979" s="88"/>
      <c r="C979" s="88"/>
      <c r="D979" s="88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86"/>
      <c r="AR979" s="61"/>
    </row>
    <row r="980" spans="1:44" ht="15.75" customHeight="1">
      <c r="A980" s="85"/>
      <c r="B980" s="88"/>
      <c r="C980" s="88"/>
      <c r="D980" s="88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86"/>
      <c r="AR980" s="61"/>
    </row>
    <row r="981" spans="1:44" ht="15.75" customHeight="1">
      <c r="A981" s="85"/>
      <c r="B981" s="88"/>
      <c r="C981" s="88"/>
      <c r="D981" s="88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86"/>
      <c r="AR981" s="61"/>
    </row>
    <row r="982" spans="1:44" ht="15.75" customHeight="1">
      <c r="A982" s="85"/>
      <c r="B982" s="88"/>
      <c r="C982" s="88"/>
      <c r="D982" s="88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2"/>
      <c r="AE982" s="92"/>
      <c r="AF982" s="92"/>
      <c r="AG982" s="92"/>
      <c r="AH982" s="92"/>
      <c r="AI982" s="92"/>
      <c r="AJ982" s="92"/>
      <c r="AK982" s="92"/>
      <c r="AL982" s="92"/>
      <c r="AM982" s="92"/>
      <c r="AN982" s="92"/>
      <c r="AO982" s="92"/>
      <c r="AP982" s="92"/>
      <c r="AQ982" s="93"/>
      <c r="AR982" s="92"/>
    </row>
    <row r="983" spans="1:44" ht="15.75" customHeight="1">
      <c r="A983" s="85"/>
      <c r="B983" s="88"/>
      <c r="C983" s="88"/>
      <c r="D983" s="88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  <c r="AC983" s="92"/>
      <c r="AD983" s="92"/>
      <c r="AE983" s="92"/>
      <c r="AF983" s="92"/>
      <c r="AG983" s="92"/>
      <c r="AH983" s="92"/>
      <c r="AI983" s="92"/>
      <c r="AJ983" s="92"/>
      <c r="AK983" s="92"/>
      <c r="AL983" s="92"/>
      <c r="AM983" s="92"/>
      <c r="AN983" s="92"/>
      <c r="AO983" s="92"/>
      <c r="AP983" s="92"/>
      <c r="AQ983" s="93"/>
      <c r="AR983" s="92"/>
    </row>
    <row r="984" spans="1:44" ht="15.75" customHeight="1">
      <c r="A984" s="85"/>
      <c r="B984" s="88"/>
      <c r="C984" s="88"/>
      <c r="D984" s="88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2"/>
      <c r="AE984" s="92"/>
      <c r="AF984" s="92"/>
      <c r="AG984" s="92"/>
      <c r="AH984" s="92"/>
      <c r="AI984" s="92"/>
      <c r="AJ984" s="92"/>
      <c r="AK984" s="92"/>
      <c r="AL984" s="92"/>
      <c r="AM984" s="92"/>
      <c r="AN984" s="92"/>
      <c r="AO984" s="92"/>
      <c r="AP984" s="92"/>
      <c r="AQ984" s="93"/>
      <c r="AR984" s="92"/>
    </row>
    <row r="985" spans="1:44" ht="15.75" customHeight="1">
      <c r="A985" s="85"/>
      <c r="B985" s="88"/>
      <c r="C985" s="88"/>
      <c r="D985" s="88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  <c r="AC985" s="92"/>
      <c r="AD985" s="92"/>
      <c r="AE985" s="92"/>
      <c r="AF985" s="92"/>
      <c r="AG985" s="92"/>
      <c r="AH985" s="92"/>
      <c r="AI985" s="92"/>
      <c r="AJ985" s="92"/>
      <c r="AK985" s="92"/>
      <c r="AL985" s="92"/>
      <c r="AM985" s="92"/>
      <c r="AN985" s="92"/>
      <c r="AO985" s="92"/>
      <c r="AP985" s="92"/>
      <c r="AQ985" s="93"/>
      <c r="AR985" s="92"/>
    </row>
    <row r="986" spans="1:44" ht="15.75" customHeight="1">
      <c r="A986" s="85"/>
      <c r="B986" s="88"/>
      <c r="C986" s="88"/>
      <c r="D986" s="88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  <c r="AC986" s="92"/>
      <c r="AD986" s="92"/>
      <c r="AE986" s="92"/>
      <c r="AF986" s="92"/>
      <c r="AG986" s="92"/>
      <c r="AH986" s="92"/>
      <c r="AI986" s="92"/>
      <c r="AJ986" s="92"/>
      <c r="AK986" s="92"/>
      <c r="AL986" s="92"/>
      <c r="AM986" s="92"/>
      <c r="AN986" s="92"/>
      <c r="AO986" s="92"/>
      <c r="AP986" s="92"/>
      <c r="AQ986" s="93"/>
      <c r="AR986" s="92"/>
    </row>
    <row r="987" spans="1:44" ht="15.75" customHeight="1">
      <c r="A987" s="85"/>
      <c r="B987" s="88"/>
      <c r="C987" s="88"/>
      <c r="D987" s="88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2"/>
      <c r="AE987" s="92"/>
      <c r="AF987" s="92"/>
      <c r="AG987" s="92"/>
      <c r="AH987" s="92"/>
      <c r="AI987" s="92"/>
      <c r="AJ987" s="92"/>
      <c r="AK987" s="92"/>
      <c r="AL987" s="92"/>
      <c r="AM987" s="92"/>
      <c r="AN987" s="92"/>
      <c r="AO987" s="92"/>
      <c r="AP987" s="92"/>
      <c r="AQ987" s="93"/>
      <c r="AR987" s="92"/>
    </row>
    <row r="988" spans="1:44" ht="15.75" customHeight="1">
      <c r="A988" s="85"/>
      <c r="B988" s="88"/>
      <c r="C988" s="88"/>
      <c r="D988" s="88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  <c r="AC988" s="92"/>
      <c r="AD988" s="92"/>
      <c r="AE988" s="92"/>
      <c r="AF988" s="92"/>
      <c r="AG988" s="92"/>
      <c r="AH988" s="92"/>
      <c r="AI988" s="92"/>
      <c r="AJ988" s="92"/>
      <c r="AK988" s="92"/>
      <c r="AL988" s="92"/>
      <c r="AM988" s="92"/>
      <c r="AN988" s="92"/>
      <c r="AO988" s="92"/>
      <c r="AP988" s="92"/>
      <c r="AQ988" s="93"/>
      <c r="AR988" s="92"/>
    </row>
    <row r="989" spans="1:44" ht="15.75" customHeight="1">
      <c r="A989" s="85"/>
      <c r="B989" s="88"/>
      <c r="C989" s="88"/>
      <c r="D989" s="88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  <c r="AC989" s="92"/>
      <c r="AD989" s="92"/>
      <c r="AE989" s="92"/>
      <c r="AF989" s="92"/>
      <c r="AG989" s="92"/>
      <c r="AH989" s="92"/>
      <c r="AI989" s="92"/>
      <c r="AJ989" s="92"/>
      <c r="AK989" s="92"/>
      <c r="AL989" s="92"/>
      <c r="AM989" s="92"/>
      <c r="AN989" s="92"/>
      <c r="AO989" s="92"/>
      <c r="AP989" s="92"/>
      <c r="AQ989" s="93"/>
      <c r="AR989" s="92"/>
    </row>
    <row r="990" spans="1:44" ht="15.75" customHeight="1">
      <c r="A990" s="85"/>
      <c r="B990" s="88"/>
      <c r="C990" s="88"/>
      <c r="D990" s="88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  <c r="AC990" s="92"/>
      <c r="AD990" s="92"/>
      <c r="AE990" s="92"/>
      <c r="AF990" s="92"/>
      <c r="AG990" s="92"/>
      <c r="AH990" s="92"/>
      <c r="AI990" s="92"/>
      <c r="AJ990" s="92"/>
      <c r="AK990" s="92"/>
      <c r="AL990" s="92"/>
      <c r="AM990" s="92"/>
      <c r="AN990" s="92"/>
      <c r="AO990" s="92"/>
      <c r="AP990" s="92"/>
      <c r="AQ990" s="93"/>
      <c r="AR990" s="92"/>
    </row>
    <row r="991" spans="1:44" ht="15.75" customHeight="1">
      <c r="A991" s="85"/>
      <c r="B991" s="88"/>
      <c r="C991" s="88"/>
      <c r="D991" s="88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2"/>
      <c r="AE991" s="92"/>
      <c r="AF991" s="92"/>
      <c r="AG991" s="92"/>
      <c r="AH991" s="92"/>
      <c r="AI991" s="92"/>
      <c r="AJ991" s="92"/>
      <c r="AK991" s="92"/>
      <c r="AL991" s="92"/>
      <c r="AM991" s="92"/>
      <c r="AN991" s="92"/>
      <c r="AO991" s="92"/>
      <c r="AP991" s="92"/>
      <c r="AQ991" s="93"/>
      <c r="AR991" s="92"/>
    </row>
    <row r="992" spans="1:44" ht="15.75" customHeight="1">
      <c r="A992" s="85"/>
      <c r="B992" s="88"/>
      <c r="C992" s="88"/>
      <c r="D992" s="88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92"/>
      <c r="AE992" s="92"/>
      <c r="AF992" s="92"/>
      <c r="AG992" s="92"/>
      <c r="AH992" s="92"/>
      <c r="AI992" s="92"/>
      <c r="AJ992" s="92"/>
      <c r="AK992" s="92"/>
      <c r="AL992" s="92"/>
      <c r="AM992" s="92"/>
      <c r="AN992" s="92"/>
      <c r="AO992" s="92"/>
      <c r="AP992" s="92"/>
      <c r="AQ992" s="93"/>
      <c r="AR992" s="92"/>
    </row>
    <row r="993" spans="1:44" ht="15.75" customHeight="1">
      <c r="A993" s="85"/>
      <c r="B993" s="88"/>
      <c r="C993" s="88"/>
      <c r="D993" s="88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2"/>
      <c r="AE993" s="92"/>
      <c r="AF993" s="92"/>
      <c r="AG993" s="92"/>
      <c r="AH993" s="92"/>
      <c r="AI993" s="92"/>
      <c r="AJ993" s="92"/>
      <c r="AK993" s="92"/>
      <c r="AL993" s="92"/>
      <c r="AM993" s="92"/>
      <c r="AN993" s="92"/>
      <c r="AO993" s="92"/>
      <c r="AP993" s="92"/>
      <c r="AQ993" s="93"/>
      <c r="AR993" s="92"/>
    </row>
    <row r="994" spans="1:44" ht="15.75" customHeight="1">
      <c r="A994" s="85"/>
      <c r="B994" s="88"/>
      <c r="C994" s="88"/>
      <c r="D994" s="88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  <c r="AC994" s="92"/>
      <c r="AD994" s="92"/>
      <c r="AE994" s="92"/>
      <c r="AF994" s="92"/>
      <c r="AG994" s="92"/>
      <c r="AH994" s="92"/>
      <c r="AI994" s="92"/>
      <c r="AJ994" s="92"/>
      <c r="AK994" s="92"/>
      <c r="AL994" s="92"/>
      <c r="AM994" s="92"/>
      <c r="AN994" s="92"/>
      <c r="AO994" s="92"/>
      <c r="AP994" s="92"/>
      <c r="AQ994" s="93"/>
      <c r="AR994" s="92"/>
    </row>
    <row r="995" spans="1:44" ht="15.75" customHeight="1">
      <c r="A995" s="85"/>
      <c r="B995" s="88"/>
      <c r="C995" s="88"/>
      <c r="D995" s="88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  <c r="AC995" s="92"/>
      <c r="AD995" s="92"/>
      <c r="AE995" s="92"/>
      <c r="AF995" s="92"/>
      <c r="AG995" s="92"/>
      <c r="AH995" s="92"/>
      <c r="AI995" s="92"/>
      <c r="AJ995" s="92"/>
      <c r="AK995" s="92"/>
      <c r="AL995" s="92"/>
      <c r="AM995" s="92"/>
      <c r="AN995" s="92"/>
      <c r="AO995" s="92"/>
      <c r="AP995" s="92"/>
      <c r="AQ995" s="93"/>
      <c r="AR995" s="92"/>
    </row>
    <row r="996" spans="1:44" ht="15.75" customHeight="1">
      <c r="A996" s="85"/>
      <c r="B996" s="88"/>
      <c r="C996" s="88"/>
      <c r="D996" s="88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  <c r="AC996" s="92"/>
      <c r="AD996" s="92"/>
      <c r="AE996" s="92"/>
      <c r="AF996" s="92"/>
      <c r="AG996" s="92"/>
      <c r="AH996" s="92"/>
      <c r="AI996" s="92"/>
      <c r="AJ996" s="92"/>
      <c r="AK996" s="92"/>
      <c r="AL996" s="92"/>
      <c r="AM996" s="92"/>
      <c r="AN996" s="92"/>
      <c r="AO996" s="92"/>
      <c r="AP996" s="92"/>
      <c r="AQ996" s="93"/>
      <c r="AR996" s="92"/>
    </row>
    <row r="997" spans="1:44" ht="15.75" customHeight="1">
      <c r="A997" s="85"/>
      <c r="B997" s="88"/>
      <c r="C997" s="88"/>
      <c r="D997" s="88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  <c r="AA997" s="92"/>
      <c r="AB997" s="92"/>
      <c r="AC997" s="92"/>
      <c r="AD997" s="92"/>
      <c r="AE997" s="92"/>
      <c r="AF997" s="92"/>
      <c r="AG997" s="92"/>
      <c r="AH997" s="92"/>
      <c r="AI997" s="92"/>
      <c r="AJ997" s="92"/>
      <c r="AK997" s="92"/>
      <c r="AL997" s="92"/>
      <c r="AM997" s="92"/>
      <c r="AN997" s="92"/>
      <c r="AO997" s="92"/>
      <c r="AP997" s="92"/>
      <c r="AQ997" s="93"/>
      <c r="AR997" s="92"/>
    </row>
    <row r="998" spans="1:44" ht="15.75" customHeight="1">
      <c r="A998" s="85"/>
      <c r="B998" s="88"/>
      <c r="C998" s="88"/>
      <c r="D998" s="88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92"/>
      <c r="AE998" s="92"/>
      <c r="AF998" s="92"/>
      <c r="AG998" s="92"/>
      <c r="AH998" s="92"/>
      <c r="AI998" s="92"/>
      <c r="AJ998" s="92"/>
      <c r="AK998" s="92"/>
      <c r="AL998" s="92"/>
      <c r="AM998" s="92"/>
      <c r="AN998" s="92"/>
      <c r="AO998" s="92"/>
      <c r="AP998" s="92"/>
      <c r="AQ998" s="93"/>
      <c r="AR998" s="92"/>
    </row>
    <row r="999" spans="1:44" ht="15.75" customHeight="1">
      <c r="A999" s="85"/>
      <c r="B999" s="88"/>
      <c r="C999" s="88"/>
      <c r="D999" s="88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  <c r="AA999" s="92"/>
      <c r="AB999" s="92"/>
      <c r="AC999" s="92"/>
      <c r="AD999" s="92"/>
      <c r="AE999" s="92"/>
      <c r="AF999" s="92"/>
      <c r="AG999" s="92"/>
      <c r="AH999" s="92"/>
      <c r="AI999" s="92"/>
      <c r="AJ999" s="92"/>
      <c r="AK999" s="92"/>
      <c r="AL999" s="92"/>
      <c r="AM999" s="92"/>
      <c r="AN999" s="92"/>
      <c r="AO999" s="92"/>
      <c r="AP999" s="92"/>
      <c r="AQ999" s="93"/>
      <c r="AR999" s="92"/>
    </row>
    <row r="1000" spans="1:44" ht="15.75" customHeight="1">
      <c r="A1000" s="85"/>
      <c r="B1000" s="88"/>
      <c r="C1000" s="88"/>
      <c r="D1000" s="88"/>
      <c r="E1000" s="92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V1000" s="92"/>
      <c r="W1000" s="92"/>
      <c r="X1000" s="92"/>
      <c r="Y1000" s="92"/>
      <c r="Z1000" s="92"/>
      <c r="AA1000" s="92"/>
      <c r="AB1000" s="92"/>
      <c r="AC1000" s="92"/>
      <c r="AD1000" s="92"/>
      <c r="AE1000" s="92"/>
      <c r="AF1000" s="92"/>
      <c r="AG1000" s="92"/>
      <c r="AH1000" s="92"/>
      <c r="AI1000" s="92"/>
      <c r="AJ1000" s="92"/>
      <c r="AK1000" s="92"/>
      <c r="AL1000" s="92"/>
      <c r="AM1000" s="92"/>
      <c r="AN1000" s="92"/>
      <c r="AO1000" s="92"/>
      <c r="AP1000" s="92"/>
      <c r="AQ1000" s="93"/>
      <c r="AR1000" s="92"/>
    </row>
    <row r="1001" spans="1:44" ht="15.75" customHeight="1">
      <c r="A1001" s="85"/>
      <c r="B1001" s="88"/>
      <c r="C1001" s="88"/>
      <c r="D1001" s="88"/>
      <c r="E1001" s="92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  <c r="V1001" s="92"/>
      <c r="W1001" s="92"/>
      <c r="X1001" s="92"/>
      <c r="Y1001" s="92"/>
      <c r="Z1001" s="92"/>
      <c r="AA1001" s="92"/>
      <c r="AB1001" s="92"/>
      <c r="AC1001" s="92"/>
      <c r="AD1001" s="92"/>
      <c r="AE1001" s="92"/>
      <c r="AF1001" s="92"/>
      <c r="AG1001" s="92"/>
      <c r="AH1001" s="92"/>
      <c r="AI1001" s="92"/>
      <c r="AJ1001" s="92"/>
      <c r="AK1001" s="92"/>
      <c r="AL1001" s="92"/>
      <c r="AM1001" s="92"/>
      <c r="AN1001" s="92"/>
      <c r="AO1001" s="92"/>
      <c r="AP1001" s="92"/>
      <c r="AQ1001" s="93"/>
      <c r="AR1001" s="92"/>
    </row>
    <row r="1002" spans="1:44" ht="15.75" customHeight="1">
      <c r="A1002" s="85"/>
      <c r="B1002" s="88"/>
      <c r="C1002" s="88"/>
      <c r="D1002" s="88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  <c r="V1002" s="92"/>
      <c r="W1002" s="92"/>
      <c r="X1002" s="92"/>
      <c r="Y1002" s="92"/>
      <c r="Z1002" s="92"/>
      <c r="AA1002" s="92"/>
      <c r="AB1002" s="92"/>
      <c r="AC1002" s="92"/>
      <c r="AD1002" s="92"/>
      <c r="AE1002" s="92"/>
      <c r="AF1002" s="92"/>
      <c r="AG1002" s="92"/>
      <c r="AH1002" s="92"/>
      <c r="AI1002" s="92"/>
      <c r="AJ1002" s="92"/>
      <c r="AK1002" s="92"/>
      <c r="AL1002" s="92"/>
      <c r="AM1002" s="92"/>
      <c r="AN1002" s="92"/>
      <c r="AO1002" s="92"/>
      <c r="AP1002" s="92"/>
      <c r="AQ1002" s="93"/>
      <c r="AR1002" s="92"/>
    </row>
    <row r="1003" spans="1:44" ht="15.75" customHeight="1">
      <c r="A1003" s="85"/>
      <c r="B1003" s="88"/>
      <c r="C1003" s="88"/>
      <c r="D1003" s="88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  <c r="V1003" s="92"/>
      <c r="W1003" s="92"/>
      <c r="X1003" s="92"/>
      <c r="Y1003" s="92"/>
      <c r="Z1003" s="92"/>
      <c r="AA1003" s="92"/>
      <c r="AB1003" s="92"/>
      <c r="AC1003" s="92"/>
      <c r="AD1003" s="92"/>
      <c r="AE1003" s="92"/>
      <c r="AF1003" s="92"/>
      <c r="AG1003" s="92"/>
      <c r="AH1003" s="92"/>
      <c r="AI1003" s="92"/>
      <c r="AJ1003" s="92"/>
      <c r="AK1003" s="92"/>
      <c r="AL1003" s="92"/>
      <c r="AM1003" s="92"/>
      <c r="AN1003" s="92"/>
      <c r="AO1003" s="92"/>
      <c r="AP1003" s="92"/>
      <c r="AQ1003" s="93"/>
      <c r="AR1003" s="92"/>
    </row>
  </sheetData>
  <sheetProtection password="9BEC" sheet="1" objects="1" scenarios="1"/>
  <mergeCells count="7">
    <mergeCell ref="AQ1:AQ2"/>
    <mergeCell ref="A1:A2"/>
    <mergeCell ref="B1:B2"/>
    <mergeCell ref="C1:C2"/>
    <mergeCell ref="D1:D2"/>
    <mergeCell ref="E1:AE1"/>
    <mergeCell ref="AF1:AP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Polur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punitha</dc:creator>
  <cp:lastModifiedBy>punitha</cp:lastModifiedBy>
  <dcterms:created xsi:type="dcterms:W3CDTF">2021-11-01T10:36:20Z</dcterms:created>
  <dcterms:modified xsi:type="dcterms:W3CDTF">2021-11-01T10:36:20Z</dcterms:modified>
</cp:coreProperties>
</file>