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" yWindow="84" windowWidth="22932" windowHeight="9480"/>
  </bookViews>
  <sheets>
    <sheet name="Thellar" sheetId="1" r:id="rId1"/>
  </sheets>
  <calcPr calcId="124519"/>
</workbook>
</file>

<file path=xl/calcChain.xml><?xml version="1.0" encoding="utf-8"?>
<calcChain xmlns="http://schemas.openxmlformats.org/spreadsheetml/2006/main">
  <c r="BM141" i="1"/>
  <c r="BM140"/>
  <c r="BM139"/>
  <c r="BM138"/>
  <c r="BL136"/>
  <c r="BK136"/>
  <c r="BJ136"/>
  <c r="BI136"/>
  <c r="BH136"/>
  <c r="BG136"/>
  <c r="BF136"/>
  <c r="BE136"/>
  <c r="BD136"/>
  <c r="BC136"/>
  <c r="BA136"/>
  <c r="AZ136"/>
  <c r="AY136"/>
  <c r="AX136"/>
  <c r="AW136"/>
  <c r="AV136"/>
  <c r="AU136"/>
  <c r="AT136"/>
  <c r="AS136"/>
  <c r="AR136"/>
  <c r="AQ136"/>
  <c r="AP136"/>
  <c r="AO136"/>
  <c r="AN136"/>
  <c r="AM136"/>
  <c r="AL136"/>
  <c r="AK136"/>
  <c r="AJ136"/>
  <c r="AI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BM136" s="1"/>
  <c r="BL135"/>
  <c r="BK135"/>
  <c r="BJ135"/>
  <c r="BI135"/>
  <c r="BH135"/>
  <c r="BG135"/>
  <c r="BF135"/>
  <c r="BE135"/>
  <c r="BD135"/>
  <c r="BC135"/>
  <c r="BA135"/>
  <c r="AZ135"/>
  <c r="AY135"/>
  <c r="AX135"/>
  <c r="AW135"/>
  <c r="AV135"/>
  <c r="AU135"/>
  <c r="AT135"/>
  <c r="AS135"/>
  <c r="AR135"/>
  <c r="AQ135"/>
  <c r="AP135"/>
  <c r="AO135"/>
  <c r="AN135"/>
  <c r="AM135"/>
  <c r="AL135"/>
  <c r="AK135"/>
  <c r="AJ135"/>
  <c r="AI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BM135" s="1"/>
  <c r="BL133"/>
  <c r="BK133"/>
  <c r="BJ133"/>
  <c r="BI133"/>
  <c r="BH133"/>
  <c r="BG133"/>
  <c r="BF133"/>
  <c r="BE133"/>
  <c r="BD133"/>
  <c r="BC133"/>
  <c r="BB133"/>
  <c r="BA133"/>
  <c r="AZ133"/>
  <c r="AY133"/>
  <c r="AX133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BM133" s="1"/>
  <c r="BL132"/>
  <c r="BK132"/>
  <c r="BJ132"/>
  <c r="BI132"/>
  <c r="BH132"/>
  <c r="BG132"/>
  <c r="BF132"/>
  <c r="BE132"/>
  <c r="BD132"/>
  <c r="BC132"/>
  <c r="BB132"/>
  <c r="BA132"/>
  <c r="AZ132"/>
  <c r="AY132"/>
  <c r="AX132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BM132" s="1"/>
  <c r="BL130"/>
  <c r="BK130"/>
  <c r="BJ130"/>
  <c r="BI130"/>
  <c r="BH130"/>
  <c r="BG130"/>
  <c r="BF130"/>
  <c r="BE130"/>
  <c r="BD130"/>
  <c r="BC130"/>
  <c r="BB130"/>
  <c r="BA130"/>
  <c r="AZ130"/>
  <c r="AY130"/>
  <c r="AX130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BM130" s="1"/>
  <c r="BL129"/>
  <c r="BK129"/>
  <c r="BJ129"/>
  <c r="BI129"/>
  <c r="BH129"/>
  <c r="BG129"/>
  <c r="BF129"/>
  <c r="BE129"/>
  <c r="BD129"/>
  <c r="BC129"/>
  <c r="BB129"/>
  <c r="BA129"/>
  <c r="AZ129"/>
  <c r="AY129"/>
  <c r="AX129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BM129" s="1"/>
  <c r="BM128"/>
  <c r="BM125"/>
  <c r="BM124"/>
  <c r="BM123"/>
  <c r="BM121"/>
  <c r="BM120"/>
  <c r="BM119"/>
  <c r="BM118"/>
  <c r="BM117"/>
  <c r="BM116"/>
  <c r="BM115"/>
  <c r="BM114"/>
  <c r="BM112"/>
  <c r="BM111"/>
  <c r="BM109"/>
  <c r="BM108"/>
  <c r="BM107"/>
  <c r="BM106"/>
  <c r="BM105"/>
  <c r="BM103"/>
  <c r="BM102"/>
  <c r="BM101"/>
  <c r="BM100"/>
  <c r="BM99"/>
  <c r="BM97"/>
  <c r="BM96"/>
  <c r="BM95"/>
  <c r="BM94"/>
  <c r="BM93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BM91" s="1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BM90" s="1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BM89" s="1"/>
  <c r="BM87"/>
  <c r="E87"/>
  <c r="BM86"/>
  <c r="E86"/>
  <c r="BM85"/>
  <c r="E85"/>
  <c r="BM84"/>
  <c r="E84"/>
  <c r="BM83"/>
  <c r="E83"/>
  <c r="BM82"/>
  <c r="E82"/>
  <c r="BM81"/>
  <c r="E81"/>
  <c r="BM80"/>
  <c r="E80"/>
  <c r="BM79"/>
  <c r="E79"/>
  <c r="BM78"/>
  <c r="E78"/>
  <c r="BM76"/>
  <c r="BM75"/>
  <c r="BM74"/>
  <c r="BM73"/>
  <c r="BM72"/>
  <c r="BM71"/>
  <c r="BM70"/>
  <c r="BM69"/>
  <c r="BM68"/>
  <c r="BM67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BM64" s="1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BM63" s="1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BM62" s="1"/>
  <c r="BM61"/>
  <c r="BM60"/>
  <c r="BM59"/>
  <c r="BM58"/>
  <c r="BM57"/>
  <c r="BM56"/>
  <c r="BM54"/>
  <c r="BM53"/>
  <c r="BM52"/>
  <c r="BM50"/>
  <c r="BM49"/>
  <c r="BM48"/>
  <c r="BM46"/>
  <c r="BM45"/>
  <c r="BM44"/>
  <c r="BM42"/>
  <c r="BM41"/>
  <c r="BM39"/>
  <c r="BM38"/>
  <c r="BM37"/>
  <c r="BM35"/>
  <c r="BM34"/>
  <c r="BM33"/>
  <c r="BM32"/>
  <c r="BM31"/>
  <c r="BM30"/>
  <c r="BM29"/>
  <c r="BM22"/>
  <c r="BM21"/>
  <c r="BM20"/>
  <c r="BM19"/>
  <c r="BM18"/>
  <c r="BM17"/>
  <c r="BM16"/>
  <c r="T16"/>
  <c r="BM15"/>
  <c r="BM14"/>
  <c r="BM13"/>
  <c r="BM12"/>
  <c r="BM11"/>
  <c r="BM10"/>
  <c r="BM9"/>
  <c r="BM8"/>
  <c r="BM7"/>
  <c r="BM6"/>
  <c r="BM5"/>
</calcChain>
</file>

<file path=xl/sharedStrings.xml><?xml version="1.0" encoding="utf-8"?>
<sst xmlns="http://schemas.openxmlformats.org/spreadsheetml/2006/main" count="617" uniqueCount="252">
  <si>
    <t>S No</t>
  </si>
  <si>
    <t>Key CWRM Parameter</t>
  </si>
  <si>
    <t>Unit</t>
  </si>
  <si>
    <t>Climate Vulnerability Indicator</t>
  </si>
  <si>
    <t xml:space="preserve">Type 1 </t>
  </si>
  <si>
    <t>Type 2</t>
  </si>
  <si>
    <t>Type 3</t>
  </si>
  <si>
    <t>Block Total</t>
  </si>
  <si>
    <t>Achamangalam</t>
  </si>
  <si>
    <t>Arunkunam</t>
  </si>
  <si>
    <t>Arunthodu</t>
  </si>
  <si>
    <t>Chitharugavoor</t>
  </si>
  <si>
    <t>Embalam</t>
  </si>
  <si>
    <t>Eripattu</t>
  </si>
  <si>
    <t>Goodalur</t>
  </si>
  <si>
    <t>Japthikaranai</t>
  </si>
  <si>
    <t>Kadambai</t>
  </si>
  <si>
    <t>Kandavaratti</t>
  </si>
  <si>
    <t>Kilnamandi</t>
  </si>
  <si>
    <t>Kilputhur</t>
  </si>
  <si>
    <t>Mavalavadi</t>
  </si>
  <si>
    <t>Kilvillivalam</t>
  </si>
  <si>
    <t>Kilvelliyur</t>
  </si>
  <si>
    <t>Koothampattu</t>
  </si>
  <si>
    <t>Korakottai</t>
  </si>
  <si>
    <t>Kothandapuram</t>
  </si>
  <si>
    <t>Kunnagampundi</t>
  </si>
  <si>
    <t>Mahamai Thirumani</t>
  </si>
  <si>
    <t>Mazhavankaranai</t>
  </si>
  <si>
    <t>Meesanallur</t>
  </si>
  <si>
    <t>Melpathi</t>
  </si>
  <si>
    <t>Nerkunam</t>
  </si>
  <si>
    <t>Padur</t>
  </si>
  <si>
    <t>Palaveri</t>
  </si>
  <si>
    <t>Pancharai</t>
  </si>
  <si>
    <t>Pennattagaram</t>
  </si>
  <si>
    <t>Ponnur</t>
  </si>
  <si>
    <t>Ramasamudram</t>
  </si>
  <si>
    <t>S Katteri</t>
  </si>
  <si>
    <t>Sathapoondi</t>
  </si>
  <si>
    <t>Sathiyavadi</t>
  </si>
  <si>
    <t>Seeyamangalam</t>
  </si>
  <si>
    <t>Senal</t>
  </si>
  <si>
    <t>Sivanam</t>
  </si>
  <si>
    <t>Sogathur</t>
  </si>
  <si>
    <t>Thellar</t>
  </si>
  <si>
    <t>Thenkkarai</t>
  </si>
  <si>
    <t>Thennathur</t>
  </si>
  <si>
    <t>Thenthinnalur</t>
  </si>
  <si>
    <t>Thenvanakkambadi</t>
  </si>
  <si>
    <t>Thirakoil</t>
  </si>
  <si>
    <t>Vadakkupattu</t>
  </si>
  <si>
    <t>Vadavanakkambad</t>
  </si>
  <si>
    <t>Vedal</t>
  </si>
  <si>
    <t>Kondiyankuppam</t>
  </si>
  <si>
    <t>Periya kuppam</t>
  </si>
  <si>
    <t>Nallur</t>
  </si>
  <si>
    <t>Madam</t>
  </si>
  <si>
    <t>Theyyar</t>
  </si>
  <si>
    <t>Agarakorakottai</t>
  </si>
  <si>
    <t>Gengamppoondi</t>
  </si>
  <si>
    <t>Goonambadi</t>
  </si>
  <si>
    <t>Kodiyalam</t>
  </si>
  <si>
    <t>Malaiyur</t>
  </si>
  <si>
    <t>Nadukuppam</t>
  </si>
  <si>
    <t>Perunkadaputhur</t>
  </si>
  <si>
    <t>soraputhur</t>
  </si>
  <si>
    <t>Thakkandarayapuram</t>
  </si>
  <si>
    <t xml:space="preserve">Climate Vulnerability Area (CVA) 1: Socio-Economic </t>
  </si>
  <si>
    <t>Geographical Area</t>
  </si>
  <si>
    <t>Ha</t>
  </si>
  <si>
    <t>S1</t>
  </si>
  <si>
    <t>Male Population</t>
  </si>
  <si>
    <t>Number</t>
  </si>
  <si>
    <t>S2</t>
  </si>
  <si>
    <t>Female Population</t>
  </si>
  <si>
    <t>Total Population</t>
  </si>
  <si>
    <t>S2,S4</t>
  </si>
  <si>
    <t>SC Population</t>
  </si>
  <si>
    <t>ST Population</t>
  </si>
  <si>
    <t>Vulnerable popupation</t>
  </si>
  <si>
    <t>S2,S3,S4</t>
  </si>
  <si>
    <t>Households (HH's)</t>
  </si>
  <si>
    <t>Only one room HH's (SECC)</t>
  </si>
  <si>
    <t>Female Headed HH's (SECC)</t>
  </si>
  <si>
    <t>Vulnerable Households (SECC)</t>
  </si>
  <si>
    <t>% of Vulnerable Households</t>
  </si>
  <si>
    <t>%</t>
  </si>
  <si>
    <t>Registered MGNREGA Job cards</t>
  </si>
  <si>
    <t>Persons</t>
  </si>
  <si>
    <t>Active person working in MGNREGA job Cards</t>
  </si>
  <si>
    <t>Drinking Water Sources</t>
  </si>
  <si>
    <t>S3</t>
  </si>
  <si>
    <t>HH's have tap water connection for drinking water</t>
  </si>
  <si>
    <t>HH's dependent on other sources for drinking water</t>
  </si>
  <si>
    <t>Annual Greywater Generation</t>
  </si>
  <si>
    <t>Ha - M</t>
  </si>
  <si>
    <t>S2, S3</t>
  </si>
  <si>
    <t>Climate Vulnerability Area (CVA) 2: Climate</t>
  </si>
  <si>
    <t>Average Annual Rainfall</t>
  </si>
  <si>
    <t>mm</t>
  </si>
  <si>
    <t>C3,C4,W1</t>
  </si>
  <si>
    <t>Average Annual Temperature</t>
  </si>
  <si>
    <t>oC</t>
  </si>
  <si>
    <t>C1,C2</t>
  </si>
  <si>
    <t>27.9 °C</t>
  </si>
  <si>
    <t>Ground Water(G.W) Status</t>
  </si>
  <si>
    <t>OE,Critical,SC,
Safe,Saline</t>
  </si>
  <si>
    <t>W2,W3</t>
  </si>
  <si>
    <t>Critical</t>
  </si>
  <si>
    <t>Climate Vulnerability Area (CVA) 3: Water Resources</t>
  </si>
  <si>
    <t>Canal Network</t>
  </si>
  <si>
    <t>Length of Main Canal</t>
  </si>
  <si>
    <t>metre</t>
  </si>
  <si>
    <t>W4, C1</t>
  </si>
  <si>
    <t>Length of Minor Canal</t>
  </si>
  <si>
    <t>Length of Distributaries</t>
  </si>
  <si>
    <t>Water Courses (Field Channels)</t>
  </si>
  <si>
    <t>W4,W5</t>
  </si>
  <si>
    <t>Number of Tanks (PWD &amp; Union)</t>
  </si>
  <si>
    <t>W3</t>
  </si>
  <si>
    <t>Number of Ooranis</t>
  </si>
  <si>
    <t>Other Surface Water Bodies</t>
  </si>
  <si>
    <t>Irrigation Facilities</t>
  </si>
  <si>
    <t>Area under Tank Irrigation</t>
  </si>
  <si>
    <t>W4,W5,S2</t>
  </si>
  <si>
    <t>Area under Canal Irrigation</t>
  </si>
  <si>
    <t>Area under Open &amp; Tube Well Irrigation</t>
  </si>
  <si>
    <t>W5, S2,S4, C1</t>
  </si>
  <si>
    <t>Water Quality</t>
  </si>
  <si>
    <t xml:space="preserve">Chemical Contaminants </t>
  </si>
  <si>
    <t>Number of Sample</t>
  </si>
  <si>
    <t>W6</t>
  </si>
  <si>
    <t xml:space="preserve"> Bacterial and Other Contaminants </t>
  </si>
  <si>
    <t>Catchment Area wise Available Runoff</t>
  </si>
  <si>
    <t>Good Catchment Area</t>
  </si>
  <si>
    <t>C3,W4</t>
  </si>
  <si>
    <t>Average Catchment Area</t>
  </si>
  <si>
    <t>Bad Catchment Area</t>
  </si>
  <si>
    <t>Run Off Conserved (Exisiting)</t>
  </si>
  <si>
    <t>Watershed and Drainage Networks</t>
  </si>
  <si>
    <t>Length of Natural Drainage Lines</t>
  </si>
  <si>
    <t>W4</t>
  </si>
  <si>
    <t>Number of Natural Drainage Lines</t>
  </si>
  <si>
    <t>W5</t>
  </si>
  <si>
    <t>Number of MiCriticalo Watersheds</t>
  </si>
  <si>
    <t>C3,W3, W4</t>
  </si>
  <si>
    <t>Water Demand</t>
  </si>
  <si>
    <t>Water Demand For Humans</t>
  </si>
  <si>
    <t>Water Demand for Livestock</t>
  </si>
  <si>
    <t>Water Demand For Agriculture</t>
  </si>
  <si>
    <t>% G.W Utilization for Drinking</t>
  </si>
  <si>
    <t>% G.W Utilization for Livestock</t>
  </si>
  <si>
    <t>% G.W Utilzation for Agriculture.</t>
  </si>
  <si>
    <t>% SW Utilization for Drinking</t>
  </si>
  <si>
    <t>% SW Utilization for Livestock</t>
  </si>
  <si>
    <t>% SW Utilization for Agriculture</t>
  </si>
  <si>
    <t>Climate Vulnerability Area (CVA) 4 : Agriculture</t>
  </si>
  <si>
    <t>Land Resources</t>
  </si>
  <si>
    <t>Area under Forest land</t>
  </si>
  <si>
    <t>C1,C2,C3,W3</t>
  </si>
  <si>
    <t>Area under Non-Agricultural Uses</t>
  </si>
  <si>
    <t>Area under Barren &amp; Un-cultivable Land</t>
  </si>
  <si>
    <t>C1,C2,C3,W3,S2</t>
  </si>
  <si>
    <t>Area under Permanent Pastures and Other Grazing Land</t>
  </si>
  <si>
    <t>C1,C2,C3, W3</t>
  </si>
  <si>
    <t>Area under Land Under Miscellaneous Tree Criticalops etc.</t>
  </si>
  <si>
    <t>Area under Culturable Waste Land</t>
  </si>
  <si>
    <t>C1,C2,C3, W3,S2</t>
  </si>
  <si>
    <t>Area under Fallows Land other than Current Fallows</t>
  </si>
  <si>
    <t>W5,S4</t>
  </si>
  <si>
    <t>Area under Current Fallow land</t>
  </si>
  <si>
    <t>Area under Unirrigated Land</t>
  </si>
  <si>
    <t>Area Irrigated by Source</t>
  </si>
  <si>
    <t xml:space="preserve">W5,S4 </t>
  </si>
  <si>
    <t>Land Resources - WASCA Treatement Proposed Area</t>
  </si>
  <si>
    <t>Treatment Area under Forest Land</t>
  </si>
  <si>
    <t>Treatment Area under Non-Agricultural Uses</t>
  </si>
  <si>
    <t>Treatment Area under Barren &amp; Un-cultivable Land</t>
  </si>
  <si>
    <t>Treatement Area under Permanent Pastures and Other Grazing Land</t>
  </si>
  <si>
    <t>Treatment Area under Land Under Miscellaneous Tree Criticalops etc.</t>
  </si>
  <si>
    <t>Treatment Area under Culturable Waste Land</t>
  </si>
  <si>
    <t>Treatment Area under Fallows Land other than Current Fallows</t>
  </si>
  <si>
    <t>Treatment Area under Current Fallow land</t>
  </si>
  <si>
    <t>Treatment Area under Unirrigated Land</t>
  </si>
  <si>
    <t>Treatment Area Irrigated by Source</t>
  </si>
  <si>
    <t>Catchment Area</t>
  </si>
  <si>
    <t>Land under Good Catchment</t>
  </si>
  <si>
    <t>Land under Average Catchment</t>
  </si>
  <si>
    <t>Land under Bad Catchment</t>
  </si>
  <si>
    <t>Crop Details</t>
  </si>
  <si>
    <t>Irrigated Area</t>
  </si>
  <si>
    <t>A2</t>
  </si>
  <si>
    <t>Rainfed area</t>
  </si>
  <si>
    <t>A1</t>
  </si>
  <si>
    <t>Area under Paddy Cultivation</t>
  </si>
  <si>
    <t>Crop Water Requirement - Irrigated condition</t>
  </si>
  <si>
    <t>Ha-m</t>
  </si>
  <si>
    <t>A2, A4</t>
  </si>
  <si>
    <t>Crop Water Requirement - Rainfed condition</t>
  </si>
  <si>
    <t>A1, A3</t>
  </si>
  <si>
    <t>Soil Resources: Status of Available Nitrogen</t>
  </si>
  <si>
    <t>Very Low (VL)</t>
  </si>
  <si>
    <t>C1,C2,A2,A3</t>
  </si>
  <si>
    <t>Low (L)</t>
  </si>
  <si>
    <t>Medium (M)</t>
  </si>
  <si>
    <t>High (H)</t>
  </si>
  <si>
    <t>Very High (VH)</t>
  </si>
  <si>
    <t>Status of Organic Carbon</t>
  </si>
  <si>
    <t>A2, A3</t>
  </si>
  <si>
    <t>Status of Soil Micro Nutrients</t>
  </si>
  <si>
    <t>Sufficient</t>
  </si>
  <si>
    <t>Deficient</t>
  </si>
  <si>
    <t>Status of Physical condition of the soil</t>
  </si>
  <si>
    <t>Acidic Sulphate (AS)</t>
  </si>
  <si>
    <t>Strongly Acidic (SrAc)</t>
  </si>
  <si>
    <t>Highly Acidic (HAc)</t>
  </si>
  <si>
    <t>Moderately Acidic (MAc)</t>
  </si>
  <si>
    <t>Slighly Acidic (SlAc)</t>
  </si>
  <si>
    <t>Neutral (N)</t>
  </si>
  <si>
    <t>Moderately Alkaline (MAI)</t>
  </si>
  <si>
    <t>Strongly Alkaline (SIAI)</t>
  </si>
  <si>
    <t>Soil Texture</t>
  </si>
  <si>
    <t>% of Clay Soil</t>
  </si>
  <si>
    <t>C3, W3,A3,S4</t>
  </si>
  <si>
    <t>% of Fine Soil</t>
  </si>
  <si>
    <t>% of Coarse loamy</t>
  </si>
  <si>
    <t>Soil Water Permeability</t>
  </si>
  <si>
    <t>Low, Moderate, high</t>
  </si>
  <si>
    <t>Moderate</t>
  </si>
  <si>
    <t>Low</t>
  </si>
  <si>
    <t>Soil moisture and ET</t>
  </si>
  <si>
    <t>Volumetric Soil Moisture</t>
  </si>
  <si>
    <t>A3</t>
  </si>
  <si>
    <t>Estimated Soil Moisture</t>
  </si>
  <si>
    <t>ET Losses</t>
  </si>
  <si>
    <t>A4</t>
  </si>
  <si>
    <t>Means of Water Extraction</t>
  </si>
  <si>
    <t>Gravity</t>
  </si>
  <si>
    <t>Lifting</t>
  </si>
  <si>
    <t>W2</t>
  </si>
  <si>
    <t>Irrigation Methods</t>
  </si>
  <si>
    <t>Wild Flooding</t>
  </si>
  <si>
    <t>Control Flooding</t>
  </si>
  <si>
    <t>Livestock</t>
  </si>
  <si>
    <t>Cattle Population</t>
  </si>
  <si>
    <t>W1,S4</t>
  </si>
  <si>
    <t>Sheep Population</t>
  </si>
  <si>
    <t>C1,S2,S4</t>
  </si>
  <si>
    <t>Goat Population</t>
  </si>
  <si>
    <t>A3,A4,S4</t>
  </si>
  <si>
    <t>Poultry</t>
  </si>
</sst>
</file>

<file path=xl/styles.xml><?xml version="1.0" encoding="utf-8"?>
<styleSheet xmlns="http://schemas.openxmlformats.org/spreadsheetml/2006/main">
  <numFmts count="1">
    <numFmt numFmtId="164" formatCode="0\ &quot;Ha&quot;"/>
  </numFmts>
  <fonts count="7">
    <font>
      <sz val="10"/>
      <color rgb="FF000000"/>
      <name val="Arial"/>
    </font>
    <font>
      <b/>
      <sz val="12"/>
      <color rgb="FF000000"/>
      <name val="Cambria"/>
    </font>
    <font>
      <b/>
      <sz val="12"/>
      <color theme="1"/>
      <name val="Cambria"/>
    </font>
    <font>
      <sz val="10"/>
      <name val="Arial"/>
    </font>
    <font>
      <sz val="12"/>
      <color theme="1"/>
      <name val="Cambria"/>
    </font>
    <font>
      <b/>
      <sz val="12"/>
      <color rgb="FFFF0000"/>
      <name val="Cambria"/>
    </font>
    <font>
      <sz val="12"/>
      <color rgb="FF000000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3" fillId="0" borderId="4" xfId="0" applyFont="1" applyBorder="1"/>
    <xf numFmtId="0" fontId="3" fillId="0" borderId="5" xfId="0" applyFont="1" applyBorder="1"/>
    <xf numFmtId="2" fontId="2" fillId="3" borderId="1" xfId="0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3" fillId="0" borderId="6" xfId="0" applyFont="1" applyBorder="1"/>
    <xf numFmtId="0" fontId="2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6" fillId="4" borderId="2" xfId="0" applyNumberFormat="1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vertical="center" wrapText="1"/>
    </xf>
    <xf numFmtId="0" fontId="4" fillId="0" borderId="0" xfId="0" applyFont="1"/>
    <xf numFmtId="1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/>
    </xf>
    <xf numFmtId="2" fontId="6" fillId="4" borderId="2" xfId="0" applyNumberFormat="1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9" fontId="4" fillId="2" borderId="2" xfId="0" applyNumberFormat="1" applyFont="1" applyFill="1" applyBorder="1" applyAlignment="1">
      <alignment horizontal="right" wrapText="1"/>
    </xf>
    <xf numFmtId="9" fontId="4" fillId="2" borderId="2" xfId="0" applyNumberFormat="1" applyFont="1" applyFill="1" applyBorder="1" applyAlignment="1">
      <alignment horizontal="right"/>
    </xf>
    <xf numFmtId="9" fontId="4" fillId="0" borderId="2" xfId="0" applyNumberFormat="1" applyFont="1" applyBorder="1" applyAlignment="1">
      <alignment horizontal="right" wrapText="1"/>
    </xf>
    <xf numFmtId="9" fontId="4" fillId="0" borderId="2" xfId="0" applyNumberFormat="1" applyFont="1" applyBorder="1" applyAlignment="1">
      <alignment horizontal="right"/>
    </xf>
    <xf numFmtId="9" fontId="2" fillId="3" borderId="2" xfId="0" applyNumberFormat="1" applyFont="1" applyFill="1" applyBorder="1" applyAlignment="1">
      <alignment horizontal="right"/>
    </xf>
    <xf numFmtId="9" fontId="4" fillId="0" borderId="0" xfId="0" applyNumberFormat="1" applyFont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right" wrapText="1"/>
    </xf>
    <xf numFmtId="0" fontId="6" fillId="4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vertical="center" wrapText="1"/>
    </xf>
    <xf numFmtId="1" fontId="4" fillId="0" borderId="0" xfId="0" applyNumberFormat="1" applyFont="1" applyAlignment="1">
      <alignment horizontal="right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0" fontId="6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3" fontId="4" fillId="5" borderId="2" xfId="0" applyNumberFormat="1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vertical="center" wrapText="1"/>
    </xf>
    <xf numFmtId="9" fontId="6" fillId="2" borderId="2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right"/>
    </xf>
    <xf numFmtId="9" fontId="4" fillId="6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" fontId="4" fillId="6" borderId="2" xfId="0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0" borderId="2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 wrapText="1"/>
    </xf>
    <xf numFmtId="0" fontId="6" fillId="6" borderId="2" xfId="0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horizontal="right" wrapText="1"/>
    </xf>
    <xf numFmtId="4" fontId="4" fillId="0" borderId="0" xfId="0" applyNumberFormat="1" applyFont="1" applyAlignment="1">
      <alignment horizontal="right"/>
    </xf>
    <xf numFmtId="3" fontId="6" fillId="6" borderId="2" xfId="0" applyNumberFormat="1" applyFont="1" applyFill="1" applyBorder="1" applyAlignment="1">
      <alignment horizontal="center" vertical="center" wrapText="1"/>
    </xf>
    <xf numFmtId="9" fontId="4" fillId="6" borderId="2" xfId="0" applyNumberFormat="1" applyFont="1" applyFill="1" applyBorder="1" applyAlignment="1">
      <alignment vertical="center" wrapText="1"/>
    </xf>
    <xf numFmtId="9" fontId="4" fillId="2" borderId="2" xfId="0" applyNumberFormat="1" applyFont="1" applyFill="1" applyBorder="1" applyAlignment="1">
      <alignment horizontal="center" vertical="center" wrapText="1"/>
    </xf>
    <xf numFmtId="3" fontId="4" fillId="6" borderId="2" xfId="0" applyNumberFormat="1" applyFont="1" applyFill="1" applyBorder="1" applyAlignment="1">
      <alignment horizontal="center" vertical="center" wrapText="1"/>
    </xf>
    <xf numFmtId="9" fontId="5" fillId="6" borderId="2" xfId="0" applyNumberFormat="1" applyFont="1" applyFill="1" applyBorder="1" applyAlignment="1">
      <alignment vertical="center" wrapText="1"/>
    </xf>
    <xf numFmtId="9" fontId="4" fillId="2" borderId="2" xfId="0" applyNumberFormat="1" applyFont="1" applyFill="1" applyBorder="1" applyAlignment="1">
      <alignment vertical="center" wrapText="1"/>
    </xf>
    <xf numFmtId="9" fontId="6" fillId="6" borderId="2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" fontId="4" fillId="6" borderId="2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3" borderId="2" xfId="0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4">
    <outlinePr summaryBelow="0" summaryRight="0"/>
  </sheetPr>
  <dimension ref="A1:BN1003"/>
  <sheetViews>
    <sheetView tabSelected="1" workbookViewId="0">
      <selection sqref="A1:A2"/>
    </sheetView>
  </sheetViews>
  <sheetFormatPr defaultColWidth="14.44140625" defaultRowHeight="15" customHeight="1"/>
  <cols>
    <col min="1" max="1" width="14.44140625" style="10"/>
    <col min="2" max="2" width="50.5546875" style="10" customWidth="1"/>
    <col min="3" max="4" width="16.5546875" style="10" customWidth="1"/>
    <col min="5" max="66" width="11.109375" style="10" customWidth="1"/>
    <col min="67" max="16384" width="14.44140625" style="10"/>
  </cols>
  <sheetData>
    <row r="1" spans="1:66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 t="s">
        <v>5</v>
      </c>
      <c r="AZ1" s="5" t="s">
        <v>6</v>
      </c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7"/>
      <c r="BM1" s="8" t="s">
        <v>7</v>
      </c>
      <c r="BN1" s="9"/>
    </row>
    <row r="2" spans="1:66" ht="47.25" customHeight="1">
      <c r="A2" s="11"/>
      <c r="B2" s="11"/>
      <c r="C2" s="11"/>
      <c r="D2" s="11"/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2" t="s">
        <v>23</v>
      </c>
      <c r="U2" s="12" t="s">
        <v>24</v>
      </c>
      <c r="V2" s="12" t="s">
        <v>25</v>
      </c>
      <c r="W2" s="12" t="s">
        <v>26</v>
      </c>
      <c r="X2" s="12" t="s">
        <v>27</v>
      </c>
      <c r="Y2" s="12" t="s">
        <v>28</v>
      </c>
      <c r="Z2" s="12" t="s">
        <v>29</v>
      </c>
      <c r="AA2" s="12" t="s">
        <v>30</v>
      </c>
      <c r="AB2" s="12" t="s">
        <v>31</v>
      </c>
      <c r="AC2" s="12" t="s">
        <v>32</v>
      </c>
      <c r="AD2" s="12" t="s">
        <v>33</v>
      </c>
      <c r="AE2" s="12" t="s">
        <v>34</v>
      </c>
      <c r="AF2" s="12" t="s">
        <v>35</v>
      </c>
      <c r="AG2" s="12" t="s">
        <v>36</v>
      </c>
      <c r="AH2" s="13" t="s">
        <v>37</v>
      </c>
      <c r="AI2" s="13" t="s">
        <v>38</v>
      </c>
      <c r="AJ2" s="13" t="s">
        <v>39</v>
      </c>
      <c r="AK2" s="13" t="s">
        <v>40</v>
      </c>
      <c r="AL2" s="13" t="s">
        <v>41</v>
      </c>
      <c r="AM2" s="13" t="s">
        <v>42</v>
      </c>
      <c r="AN2" s="13" t="s">
        <v>43</v>
      </c>
      <c r="AO2" s="13" t="s">
        <v>44</v>
      </c>
      <c r="AP2" s="13" t="s">
        <v>45</v>
      </c>
      <c r="AQ2" s="13" t="s">
        <v>46</v>
      </c>
      <c r="AR2" s="13" t="s">
        <v>47</v>
      </c>
      <c r="AS2" s="13" t="s">
        <v>48</v>
      </c>
      <c r="AT2" s="13" t="s">
        <v>49</v>
      </c>
      <c r="AU2" s="13" t="s">
        <v>50</v>
      </c>
      <c r="AV2" s="13" t="s">
        <v>51</v>
      </c>
      <c r="AW2" s="13" t="s">
        <v>52</v>
      </c>
      <c r="AX2" s="13" t="s">
        <v>53</v>
      </c>
      <c r="AY2" s="12" t="s">
        <v>54</v>
      </c>
      <c r="AZ2" s="12" t="s">
        <v>55</v>
      </c>
      <c r="BA2" s="14" t="s">
        <v>56</v>
      </c>
      <c r="BB2" s="14" t="s">
        <v>57</v>
      </c>
      <c r="BC2" s="14" t="s">
        <v>58</v>
      </c>
      <c r="BD2" s="12" t="s">
        <v>59</v>
      </c>
      <c r="BE2" s="12" t="s">
        <v>60</v>
      </c>
      <c r="BF2" s="14" t="s">
        <v>61</v>
      </c>
      <c r="BG2" s="14" t="s">
        <v>62</v>
      </c>
      <c r="BH2" s="12" t="s">
        <v>63</v>
      </c>
      <c r="BI2" s="14" t="s">
        <v>64</v>
      </c>
      <c r="BJ2" s="14" t="s">
        <v>65</v>
      </c>
      <c r="BK2" s="12" t="s">
        <v>66</v>
      </c>
      <c r="BL2" s="12" t="s">
        <v>67</v>
      </c>
      <c r="BM2" s="11"/>
      <c r="BN2" s="15"/>
    </row>
    <row r="3" spans="1:66" ht="15.75" customHeight="1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16">
        <v>12</v>
      </c>
      <c r="M3" s="16">
        <v>13</v>
      </c>
      <c r="N3" s="16">
        <v>14</v>
      </c>
      <c r="O3" s="16">
        <v>15</v>
      </c>
      <c r="P3" s="16">
        <v>16</v>
      </c>
      <c r="Q3" s="16">
        <v>17</v>
      </c>
      <c r="R3" s="16">
        <v>18</v>
      </c>
      <c r="S3" s="16">
        <v>19</v>
      </c>
      <c r="T3" s="16">
        <v>20</v>
      </c>
      <c r="U3" s="16">
        <v>21</v>
      </c>
      <c r="V3" s="16">
        <v>22</v>
      </c>
      <c r="W3" s="16">
        <v>23</v>
      </c>
      <c r="X3" s="16">
        <v>24</v>
      </c>
      <c r="Y3" s="16">
        <v>25</v>
      </c>
      <c r="Z3" s="16">
        <v>26</v>
      </c>
      <c r="AA3" s="16">
        <v>27</v>
      </c>
      <c r="AB3" s="16">
        <v>28</v>
      </c>
      <c r="AC3" s="16">
        <v>29</v>
      </c>
      <c r="AD3" s="16">
        <v>30</v>
      </c>
      <c r="AE3" s="16">
        <v>31</v>
      </c>
      <c r="AF3" s="16">
        <v>32</v>
      </c>
      <c r="AG3" s="16">
        <v>33</v>
      </c>
      <c r="AH3" s="16">
        <v>34</v>
      </c>
      <c r="AI3" s="16">
        <v>35</v>
      </c>
      <c r="AJ3" s="16">
        <v>36</v>
      </c>
      <c r="AK3" s="16">
        <v>37</v>
      </c>
      <c r="AL3" s="16">
        <v>38</v>
      </c>
      <c r="AM3" s="16">
        <v>39</v>
      </c>
      <c r="AN3" s="16">
        <v>40</v>
      </c>
      <c r="AO3" s="16">
        <v>41</v>
      </c>
      <c r="AP3" s="16">
        <v>42</v>
      </c>
      <c r="AQ3" s="16">
        <v>43</v>
      </c>
      <c r="AR3" s="16">
        <v>44</v>
      </c>
      <c r="AS3" s="16">
        <v>45</v>
      </c>
      <c r="AT3" s="16">
        <v>46</v>
      </c>
      <c r="AU3" s="16">
        <v>47</v>
      </c>
      <c r="AV3" s="16">
        <v>48</v>
      </c>
      <c r="AW3" s="16">
        <v>49</v>
      </c>
      <c r="AX3" s="16">
        <v>50</v>
      </c>
      <c r="AY3" s="16">
        <v>51</v>
      </c>
      <c r="AZ3" s="16">
        <v>52</v>
      </c>
      <c r="BA3" s="16">
        <v>53</v>
      </c>
      <c r="BB3" s="16">
        <v>54</v>
      </c>
      <c r="BC3" s="16">
        <v>55</v>
      </c>
      <c r="BD3" s="16">
        <v>56</v>
      </c>
      <c r="BE3" s="16">
        <v>57</v>
      </c>
      <c r="BF3" s="16">
        <v>58</v>
      </c>
      <c r="BG3" s="16">
        <v>59</v>
      </c>
      <c r="BH3" s="16">
        <v>60</v>
      </c>
      <c r="BI3" s="16">
        <v>61</v>
      </c>
      <c r="BJ3" s="16">
        <v>62</v>
      </c>
      <c r="BK3" s="16">
        <v>63</v>
      </c>
      <c r="BL3" s="16">
        <v>64</v>
      </c>
      <c r="BM3" s="17">
        <v>69</v>
      </c>
      <c r="BN3" s="18"/>
    </row>
    <row r="4" spans="1:66" ht="15.75" customHeight="1">
      <c r="A4" s="19"/>
      <c r="B4" s="20" t="s">
        <v>68</v>
      </c>
      <c r="C4" s="21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17"/>
      <c r="BN4" s="25"/>
    </row>
    <row r="5" spans="1:66" ht="15.75" customHeight="1">
      <c r="A5" s="26">
        <v>1</v>
      </c>
      <c r="B5" s="27" t="s">
        <v>69</v>
      </c>
      <c r="C5" s="21" t="s">
        <v>70</v>
      </c>
      <c r="D5" s="21" t="s">
        <v>71</v>
      </c>
      <c r="E5" s="22">
        <v>341</v>
      </c>
      <c r="F5" s="22">
        <v>478</v>
      </c>
      <c r="G5" s="22">
        <v>284</v>
      </c>
      <c r="H5" s="22">
        <v>277</v>
      </c>
      <c r="I5" s="22">
        <v>357</v>
      </c>
      <c r="J5" s="22">
        <v>445</v>
      </c>
      <c r="K5" s="22">
        <v>660</v>
      </c>
      <c r="L5" s="22">
        <v>332</v>
      </c>
      <c r="M5" s="22">
        <v>369</v>
      </c>
      <c r="N5" s="22">
        <v>310</v>
      </c>
      <c r="O5" s="22">
        <v>440</v>
      </c>
      <c r="P5" s="22">
        <v>574</v>
      </c>
      <c r="Q5" s="22">
        <v>381</v>
      </c>
      <c r="R5" s="22">
        <v>934</v>
      </c>
      <c r="S5" s="22">
        <v>531</v>
      </c>
      <c r="T5" s="22">
        <v>206</v>
      </c>
      <c r="U5" s="22">
        <v>608</v>
      </c>
      <c r="V5" s="23">
        <v>534</v>
      </c>
      <c r="W5" s="22">
        <v>262</v>
      </c>
      <c r="X5" s="22">
        <v>426</v>
      </c>
      <c r="Y5" s="22">
        <v>424</v>
      </c>
      <c r="Z5" s="22">
        <v>539</v>
      </c>
      <c r="AA5" s="22">
        <v>223</v>
      </c>
      <c r="AB5" s="22">
        <v>830</v>
      </c>
      <c r="AC5" s="22">
        <v>421</v>
      </c>
      <c r="AD5" s="22">
        <v>272</v>
      </c>
      <c r="AE5" s="22">
        <v>330</v>
      </c>
      <c r="AF5" s="22">
        <v>389</v>
      </c>
      <c r="AG5" s="22">
        <v>983</v>
      </c>
      <c r="AH5" s="24">
        <v>462</v>
      </c>
      <c r="AI5" s="24">
        <v>292</v>
      </c>
      <c r="AJ5" s="24">
        <v>561</v>
      </c>
      <c r="AK5" s="24">
        <v>439</v>
      </c>
      <c r="AL5" s="24">
        <v>652</v>
      </c>
      <c r="AM5" s="24">
        <v>361</v>
      </c>
      <c r="AN5" s="24">
        <v>376</v>
      </c>
      <c r="AO5" s="24">
        <v>258</v>
      </c>
      <c r="AP5" s="24">
        <v>948</v>
      </c>
      <c r="AQ5" s="24">
        <v>530</v>
      </c>
      <c r="AR5" s="24">
        <v>604</v>
      </c>
      <c r="AS5" s="24">
        <v>137</v>
      </c>
      <c r="AT5" s="24">
        <v>273</v>
      </c>
      <c r="AU5" s="24">
        <v>696</v>
      </c>
      <c r="AV5" s="24">
        <v>171</v>
      </c>
      <c r="AW5" s="24">
        <v>264</v>
      </c>
      <c r="AX5" s="24">
        <v>453</v>
      </c>
      <c r="AY5" s="24">
        <v>239</v>
      </c>
      <c r="AZ5" s="24">
        <v>131</v>
      </c>
      <c r="BA5" s="24">
        <v>1105</v>
      </c>
      <c r="BB5" s="24">
        <v>136</v>
      </c>
      <c r="BC5" s="24">
        <v>1196</v>
      </c>
      <c r="BD5" s="24">
        <v>451</v>
      </c>
      <c r="BE5" s="24">
        <v>500</v>
      </c>
      <c r="BF5" s="24">
        <v>541</v>
      </c>
      <c r="BG5" s="24">
        <v>764</v>
      </c>
      <c r="BH5" s="24">
        <v>749</v>
      </c>
      <c r="BI5" s="24">
        <v>470</v>
      </c>
      <c r="BJ5" s="24">
        <v>594</v>
      </c>
      <c r="BK5" s="24">
        <v>450</v>
      </c>
      <c r="BL5" s="24">
        <v>431</v>
      </c>
      <c r="BM5" s="17">
        <f t="shared" ref="BM5:BM15" si="0">SUM(E5:BL5)</f>
        <v>28394</v>
      </c>
      <c r="BN5" s="28"/>
    </row>
    <row r="6" spans="1:66" ht="15.75" customHeight="1">
      <c r="A6" s="26">
        <v>2</v>
      </c>
      <c r="B6" s="27" t="s">
        <v>72</v>
      </c>
      <c r="C6" s="21" t="s">
        <v>73</v>
      </c>
      <c r="D6" s="21" t="s">
        <v>74</v>
      </c>
      <c r="E6" s="29">
        <v>389</v>
      </c>
      <c r="F6" s="29">
        <v>513</v>
      </c>
      <c r="G6" s="29">
        <v>527</v>
      </c>
      <c r="H6" s="22">
        <v>1025</v>
      </c>
      <c r="I6" s="29">
        <v>591</v>
      </c>
      <c r="J6" s="29">
        <v>453</v>
      </c>
      <c r="K6" s="29">
        <v>824</v>
      </c>
      <c r="L6" s="29">
        <v>578</v>
      </c>
      <c r="M6" s="22">
        <v>993</v>
      </c>
      <c r="N6" s="22">
        <v>726</v>
      </c>
      <c r="O6" s="29">
        <v>591</v>
      </c>
      <c r="P6" s="22">
        <v>1502</v>
      </c>
      <c r="Q6" s="29">
        <v>435</v>
      </c>
      <c r="R6" s="29">
        <v>1125</v>
      </c>
      <c r="S6" s="29">
        <v>698</v>
      </c>
      <c r="T6" s="29">
        <v>419</v>
      </c>
      <c r="U6" s="29">
        <v>779</v>
      </c>
      <c r="V6" s="22">
        <v>898</v>
      </c>
      <c r="W6" s="29">
        <v>633</v>
      </c>
      <c r="X6" s="29">
        <v>597</v>
      </c>
      <c r="Y6" s="29">
        <v>649</v>
      </c>
      <c r="Z6" s="29">
        <v>817</v>
      </c>
      <c r="AA6" s="29">
        <v>524</v>
      </c>
      <c r="AB6" s="29">
        <v>1210</v>
      </c>
      <c r="AC6" s="29">
        <v>506</v>
      </c>
      <c r="AD6" s="29">
        <v>333</v>
      </c>
      <c r="AE6" s="29">
        <v>448</v>
      </c>
      <c r="AF6" s="29">
        <v>539</v>
      </c>
      <c r="AG6" s="29">
        <v>2281</v>
      </c>
      <c r="AH6" s="24">
        <v>779</v>
      </c>
      <c r="AI6" s="24">
        <v>734</v>
      </c>
      <c r="AJ6" s="24">
        <v>618</v>
      </c>
      <c r="AK6" s="24">
        <v>635</v>
      </c>
      <c r="AL6" s="24">
        <v>834</v>
      </c>
      <c r="AM6" s="24">
        <v>612</v>
      </c>
      <c r="AN6" s="24">
        <v>388</v>
      </c>
      <c r="AO6" s="24">
        <v>662</v>
      </c>
      <c r="AP6" s="24">
        <v>3493</v>
      </c>
      <c r="AQ6" s="24">
        <v>1053</v>
      </c>
      <c r="AR6" s="24">
        <v>913</v>
      </c>
      <c r="AS6" s="24">
        <v>435</v>
      </c>
      <c r="AT6" s="24">
        <v>574</v>
      </c>
      <c r="AU6" s="24">
        <v>510</v>
      </c>
      <c r="AV6" s="24">
        <v>441</v>
      </c>
      <c r="AW6" s="24">
        <v>532</v>
      </c>
      <c r="AX6" s="24">
        <v>1036</v>
      </c>
      <c r="AY6" s="24">
        <v>523</v>
      </c>
      <c r="AZ6" s="24">
        <v>523</v>
      </c>
      <c r="BA6" s="24">
        <v>1626</v>
      </c>
      <c r="BB6" s="24">
        <v>590</v>
      </c>
      <c r="BC6" s="24">
        <v>1101</v>
      </c>
      <c r="BD6" s="24">
        <v>618</v>
      </c>
      <c r="BE6" s="24">
        <v>595</v>
      </c>
      <c r="BF6" s="24">
        <v>735</v>
      </c>
      <c r="BG6" s="24">
        <v>1512</v>
      </c>
      <c r="BH6" s="24">
        <v>1324</v>
      </c>
      <c r="BI6" s="24">
        <v>665</v>
      </c>
      <c r="BJ6" s="24">
        <v>780</v>
      </c>
      <c r="BK6" s="24">
        <v>557</v>
      </c>
      <c r="BL6" s="24">
        <v>974</v>
      </c>
      <c r="BM6" s="17">
        <f t="shared" si="0"/>
        <v>47975</v>
      </c>
      <c r="BN6" s="25"/>
    </row>
    <row r="7" spans="1:66" ht="15.75" customHeight="1">
      <c r="A7" s="26">
        <v>3</v>
      </c>
      <c r="B7" s="27" t="s">
        <v>75</v>
      </c>
      <c r="C7" s="21" t="s">
        <v>73</v>
      </c>
      <c r="D7" s="21" t="s">
        <v>74</v>
      </c>
      <c r="E7" s="29">
        <v>400</v>
      </c>
      <c r="F7" s="29">
        <v>479</v>
      </c>
      <c r="G7" s="29">
        <v>518</v>
      </c>
      <c r="H7" s="22">
        <v>1055</v>
      </c>
      <c r="I7" s="29">
        <v>596</v>
      </c>
      <c r="J7" s="29">
        <v>480</v>
      </c>
      <c r="K7" s="29">
        <v>792</v>
      </c>
      <c r="L7" s="29">
        <v>581</v>
      </c>
      <c r="M7" s="22">
        <v>1051</v>
      </c>
      <c r="N7" s="22">
        <v>690</v>
      </c>
      <c r="O7" s="29">
        <v>581</v>
      </c>
      <c r="P7" s="22">
        <v>1520</v>
      </c>
      <c r="Q7" s="29">
        <v>436</v>
      </c>
      <c r="R7" s="29">
        <v>1054</v>
      </c>
      <c r="S7" s="29">
        <v>734</v>
      </c>
      <c r="T7" s="29">
        <v>422</v>
      </c>
      <c r="U7" s="29">
        <v>779</v>
      </c>
      <c r="V7" s="22">
        <v>864</v>
      </c>
      <c r="W7" s="29">
        <v>605</v>
      </c>
      <c r="X7" s="29">
        <v>580</v>
      </c>
      <c r="Y7" s="29">
        <v>641</v>
      </c>
      <c r="Z7" s="29">
        <v>751</v>
      </c>
      <c r="AA7" s="29">
        <v>519</v>
      </c>
      <c r="AB7" s="29">
        <v>1215</v>
      </c>
      <c r="AC7" s="29">
        <v>549</v>
      </c>
      <c r="AD7" s="29">
        <v>328</v>
      </c>
      <c r="AE7" s="29">
        <v>428</v>
      </c>
      <c r="AF7" s="29">
        <v>524</v>
      </c>
      <c r="AG7" s="29">
        <v>2237</v>
      </c>
      <c r="AH7" s="24">
        <v>820</v>
      </c>
      <c r="AI7" s="24">
        <v>782</v>
      </c>
      <c r="AJ7" s="24">
        <v>667</v>
      </c>
      <c r="AK7" s="24">
        <v>677</v>
      </c>
      <c r="AL7" s="24">
        <v>852</v>
      </c>
      <c r="AM7" s="24">
        <v>585</v>
      </c>
      <c r="AN7" s="24">
        <v>350</v>
      </c>
      <c r="AO7" s="24">
        <v>619</v>
      </c>
      <c r="AP7" s="24">
        <v>3614</v>
      </c>
      <c r="AQ7" s="24">
        <v>1119</v>
      </c>
      <c r="AR7" s="24">
        <v>916</v>
      </c>
      <c r="AS7" s="24">
        <v>453</v>
      </c>
      <c r="AT7" s="24">
        <v>532</v>
      </c>
      <c r="AU7" s="24">
        <v>503</v>
      </c>
      <c r="AV7" s="24">
        <v>444</v>
      </c>
      <c r="AW7" s="24">
        <v>542</v>
      </c>
      <c r="AX7" s="24">
        <v>1056</v>
      </c>
      <c r="AY7" s="24">
        <v>467</v>
      </c>
      <c r="AZ7" s="24">
        <v>467</v>
      </c>
      <c r="BA7" s="24">
        <v>1556</v>
      </c>
      <c r="BB7" s="24">
        <v>606</v>
      </c>
      <c r="BC7" s="24">
        <v>1100</v>
      </c>
      <c r="BD7" s="24">
        <v>621</v>
      </c>
      <c r="BE7" s="24">
        <v>609</v>
      </c>
      <c r="BF7" s="24">
        <v>712</v>
      </c>
      <c r="BG7" s="24">
        <v>1532</v>
      </c>
      <c r="BH7" s="24">
        <v>1387</v>
      </c>
      <c r="BI7" s="24">
        <v>675</v>
      </c>
      <c r="BJ7" s="24">
        <v>743</v>
      </c>
      <c r="BK7" s="24">
        <v>547</v>
      </c>
      <c r="BL7" s="24">
        <v>929</v>
      </c>
      <c r="BM7" s="17">
        <f t="shared" si="0"/>
        <v>47891</v>
      </c>
      <c r="BN7" s="25"/>
    </row>
    <row r="8" spans="1:66" ht="15.75" customHeight="1">
      <c r="A8" s="26">
        <v>4</v>
      </c>
      <c r="B8" s="27" t="s">
        <v>76</v>
      </c>
      <c r="C8" s="21" t="s">
        <v>73</v>
      </c>
      <c r="D8" s="21" t="s">
        <v>77</v>
      </c>
      <c r="E8" s="29">
        <v>789</v>
      </c>
      <c r="F8" s="29">
        <v>992</v>
      </c>
      <c r="G8" s="29">
        <v>1045</v>
      </c>
      <c r="H8" s="22">
        <v>2080</v>
      </c>
      <c r="I8" s="29">
        <v>1187</v>
      </c>
      <c r="J8" s="29">
        <v>933</v>
      </c>
      <c r="K8" s="29">
        <v>1616</v>
      </c>
      <c r="L8" s="29">
        <v>1159</v>
      </c>
      <c r="M8" s="22">
        <v>2044</v>
      </c>
      <c r="N8" s="22">
        <v>1416</v>
      </c>
      <c r="O8" s="29">
        <v>1172</v>
      </c>
      <c r="P8" s="22">
        <v>3022</v>
      </c>
      <c r="Q8" s="29">
        <v>871</v>
      </c>
      <c r="R8" s="29">
        <v>2179</v>
      </c>
      <c r="S8" s="29">
        <v>1432</v>
      </c>
      <c r="T8" s="29">
        <v>841</v>
      </c>
      <c r="U8" s="29">
        <v>1558</v>
      </c>
      <c r="V8" s="22">
        <v>1762</v>
      </c>
      <c r="W8" s="29">
        <v>1238</v>
      </c>
      <c r="X8" s="29">
        <v>1177</v>
      </c>
      <c r="Y8" s="29">
        <v>1290</v>
      </c>
      <c r="Z8" s="29">
        <v>1568</v>
      </c>
      <c r="AA8" s="29">
        <v>1043</v>
      </c>
      <c r="AB8" s="29">
        <v>2425</v>
      </c>
      <c r="AC8" s="29">
        <v>1055</v>
      </c>
      <c r="AD8" s="29">
        <v>661</v>
      </c>
      <c r="AE8" s="29">
        <v>876</v>
      </c>
      <c r="AF8" s="29">
        <v>1063</v>
      </c>
      <c r="AG8" s="29">
        <v>4518</v>
      </c>
      <c r="AH8" s="24">
        <v>1599</v>
      </c>
      <c r="AI8" s="24">
        <v>1516</v>
      </c>
      <c r="AJ8" s="24">
        <v>1285</v>
      </c>
      <c r="AK8" s="24">
        <v>1312</v>
      </c>
      <c r="AL8" s="24">
        <v>1686</v>
      </c>
      <c r="AM8" s="24">
        <v>1197</v>
      </c>
      <c r="AN8" s="24">
        <v>738</v>
      </c>
      <c r="AO8" s="24">
        <v>1281</v>
      </c>
      <c r="AP8" s="24">
        <v>7107</v>
      </c>
      <c r="AQ8" s="24">
        <v>2172</v>
      </c>
      <c r="AR8" s="24">
        <v>1829</v>
      </c>
      <c r="AS8" s="24">
        <v>888</v>
      </c>
      <c r="AT8" s="24">
        <v>1106</v>
      </c>
      <c r="AU8" s="24">
        <v>1013</v>
      </c>
      <c r="AV8" s="24">
        <v>885</v>
      </c>
      <c r="AW8" s="24">
        <v>1074</v>
      </c>
      <c r="AX8" s="24">
        <v>2092</v>
      </c>
      <c r="AY8" s="24">
        <v>990</v>
      </c>
      <c r="AZ8" s="24">
        <v>990</v>
      </c>
      <c r="BA8" s="24">
        <v>3182</v>
      </c>
      <c r="BB8" s="24">
        <v>1196</v>
      </c>
      <c r="BC8" s="24">
        <v>2201</v>
      </c>
      <c r="BD8" s="24">
        <v>1239</v>
      </c>
      <c r="BE8" s="24">
        <v>1204</v>
      </c>
      <c r="BF8" s="24">
        <v>1447</v>
      </c>
      <c r="BG8" s="24">
        <v>3044</v>
      </c>
      <c r="BH8" s="24">
        <v>2711</v>
      </c>
      <c r="BI8" s="24">
        <v>1340</v>
      </c>
      <c r="BJ8" s="24">
        <v>1523</v>
      </c>
      <c r="BK8" s="24">
        <v>1104</v>
      </c>
      <c r="BL8" s="24">
        <v>1903</v>
      </c>
      <c r="BM8" s="17">
        <f t="shared" si="0"/>
        <v>95866</v>
      </c>
      <c r="BN8" s="25"/>
    </row>
    <row r="9" spans="1:66" ht="15.75" customHeight="1">
      <c r="A9" s="26">
        <v>5</v>
      </c>
      <c r="B9" s="27" t="s">
        <v>78</v>
      </c>
      <c r="C9" s="21" t="s">
        <v>73</v>
      </c>
      <c r="D9" s="21" t="s">
        <v>77</v>
      </c>
      <c r="E9" s="29">
        <v>265</v>
      </c>
      <c r="F9" s="29">
        <v>485</v>
      </c>
      <c r="G9" s="29">
        <v>68</v>
      </c>
      <c r="H9" s="22">
        <v>523</v>
      </c>
      <c r="I9" s="29">
        <v>468</v>
      </c>
      <c r="J9" s="29">
        <v>87</v>
      </c>
      <c r="K9" s="29">
        <v>745</v>
      </c>
      <c r="L9" s="29">
        <v>448</v>
      </c>
      <c r="M9" s="22">
        <v>786</v>
      </c>
      <c r="N9" s="22">
        <v>597</v>
      </c>
      <c r="O9" s="29">
        <v>203</v>
      </c>
      <c r="P9" s="22">
        <v>722</v>
      </c>
      <c r="Q9" s="29">
        <v>436</v>
      </c>
      <c r="R9" s="29">
        <v>675</v>
      </c>
      <c r="S9" s="29">
        <v>576</v>
      </c>
      <c r="T9" s="29">
        <v>474</v>
      </c>
      <c r="U9" s="29">
        <v>499</v>
      </c>
      <c r="V9" s="22">
        <v>695</v>
      </c>
      <c r="W9" s="29">
        <v>260</v>
      </c>
      <c r="X9" s="29">
        <v>393</v>
      </c>
      <c r="Y9" s="29">
        <v>364</v>
      </c>
      <c r="Z9" s="29">
        <v>841</v>
      </c>
      <c r="AA9" s="29">
        <v>43</v>
      </c>
      <c r="AB9" s="29">
        <v>718</v>
      </c>
      <c r="AC9" s="29">
        <v>605</v>
      </c>
      <c r="AD9" s="29">
        <v>46</v>
      </c>
      <c r="AE9" s="29">
        <v>170</v>
      </c>
      <c r="AF9" s="29">
        <v>287</v>
      </c>
      <c r="AG9" s="29">
        <v>1481</v>
      </c>
      <c r="AH9" s="24">
        <v>570</v>
      </c>
      <c r="AI9" s="24">
        <v>438</v>
      </c>
      <c r="AJ9" s="24">
        <v>624</v>
      </c>
      <c r="AK9" s="24">
        <v>765</v>
      </c>
      <c r="AL9" s="24">
        <v>529</v>
      </c>
      <c r="AM9" s="24">
        <v>678</v>
      </c>
      <c r="AN9" s="24">
        <v>364</v>
      </c>
      <c r="AO9" s="24">
        <v>289</v>
      </c>
      <c r="AP9" s="24">
        <v>2470</v>
      </c>
      <c r="AQ9" s="24">
        <v>488</v>
      </c>
      <c r="AR9" s="24">
        <v>565</v>
      </c>
      <c r="AS9" s="24">
        <v>230</v>
      </c>
      <c r="AT9" s="24">
        <v>347</v>
      </c>
      <c r="AU9" s="24">
        <v>487</v>
      </c>
      <c r="AV9" s="24">
        <v>179</v>
      </c>
      <c r="AW9" s="24">
        <v>508</v>
      </c>
      <c r="AX9" s="24">
        <v>359</v>
      </c>
      <c r="AY9" s="24">
        <v>186</v>
      </c>
      <c r="AZ9" s="24">
        <v>186</v>
      </c>
      <c r="BA9" s="24">
        <v>220</v>
      </c>
      <c r="BB9" s="24">
        <v>145</v>
      </c>
      <c r="BC9" s="24">
        <v>696</v>
      </c>
      <c r="BD9" s="24">
        <v>220</v>
      </c>
      <c r="BE9" s="24">
        <v>56</v>
      </c>
      <c r="BF9" s="24">
        <v>414</v>
      </c>
      <c r="BG9" s="24">
        <v>879</v>
      </c>
      <c r="BH9" s="24">
        <v>929</v>
      </c>
      <c r="BI9" s="24">
        <v>774</v>
      </c>
      <c r="BJ9" s="24">
        <v>176</v>
      </c>
      <c r="BK9" s="24">
        <v>167</v>
      </c>
      <c r="BL9" s="24">
        <v>376</v>
      </c>
      <c r="BM9" s="17">
        <f t="shared" si="0"/>
        <v>29274</v>
      </c>
      <c r="BN9" s="25"/>
    </row>
    <row r="10" spans="1:66" ht="15.75" customHeight="1">
      <c r="A10" s="26">
        <v>6</v>
      </c>
      <c r="B10" s="27" t="s">
        <v>79</v>
      </c>
      <c r="C10" s="21" t="s">
        <v>73</v>
      </c>
      <c r="D10" s="21" t="s">
        <v>77</v>
      </c>
      <c r="E10" s="29">
        <v>9</v>
      </c>
      <c r="F10" s="29">
        <v>46</v>
      </c>
      <c r="G10" s="29">
        <v>4</v>
      </c>
      <c r="H10" s="22">
        <v>0</v>
      </c>
      <c r="I10" s="29">
        <v>59</v>
      </c>
      <c r="J10" s="29">
        <v>30</v>
      </c>
      <c r="K10" s="29">
        <v>12</v>
      </c>
      <c r="L10" s="29">
        <v>93</v>
      </c>
      <c r="M10" s="22">
        <v>0</v>
      </c>
      <c r="N10" s="22">
        <v>36</v>
      </c>
      <c r="O10" s="29">
        <v>43</v>
      </c>
      <c r="P10" s="22">
        <v>41</v>
      </c>
      <c r="Q10" s="29">
        <v>81</v>
      </c>
      <c r="R10" s="29">
        <v>100</v>
      </c>
      <c r="S10" s="29">
        <v>41</v>
      </c>
      <c r="T10" s="29">
        <v>53</v>
      </c>
      <c r="U10" s="29">
        <v>11</v>
      </c>
      <c r="V10" s="22">
        <v>16</v>
      </c>
      <c r="W10" s="29">
        <v>24</v>
      </c>
      <c r="X10" s="29">
        <v>95</v>
      </c>
      <c r="Y10" s="29">
        <v>139</v>
      </c>
      <c r="Z10" s="29">
        <v>11</v>
      </c>
      <c r="AA10" s="29">
        <v>0</v>
      </c>
      <c r="AB10" s="29">
        <v>27</v>
      </c>
      <c r="AC10" s="29">
        <v>2</v>
      </c>
      <c r="AD10" s="29">
        <v>0</v>
      </c>
      <c r="AE10" s="29">
        <v>30</v>
      </c>
      <c r="AF10" s="29">
        <v>37</v>
      </c>
      <c r="AG10" s="29">
        <v>63</v>
      </c>
      <c r="AH10" s="24">
        <v>76</v>
      </c>
      <c r="AI10" s="24">
        <v>0</v>
      </c>
      <c r="AJ10" s="24">
        <v>36</v>
      </c>
      <c r="AK10" s="24">
        <v>36</v>
      </c>
      <c r="AL10" s="24">
        <v>17</v>
      </c>
      <c r="AM10" s="24">
        <v>16</v>
      </c>
      <c r="AN10" s="24">
        <v>42</v>
      </c>
      <c r="AO10" s="24">
        <v>0</v>
      </c>
      <c r="AP10" s="24">
        <v>173</v>
      </c>
      <c r="AQ10" s="24">
        <v>33</v>
      </c>
      <c r="AR10" s="24">
        <v>31</v>
      </c>
      <c r="AS10" s="24">
        <v>0</v>
      </c>
      <c r="AT10" s="24">
        <v>1</v>
      </c>
      <c r="AU10" s="24">
        <v>17</v>
      </c>
      <c r="AV10" s="24">
        <v>4</v>
      </c>
      <c r="AW10" s="24">
        <v>14</v>
      </c>
      <c r="AX10" s="24">
        <v>102</v>
      </c>
      <c r="AY10" s="24">
        <v>0</v>
      </c>
      <c r="AZ10" s="24">
        <v>0</v>
      </c>
      <c r="BA10" s="24">
        <v>80</v>
      </c>
      <c r="BB10" s="24">
        <v>11</v>
      </c>
      <c r="BC10" s="24">
        <v>0</v>
      </c>
      <c r="BD10" s="24">
        <v>8</v>
      </c>
      <c r="BE10" s="24">
        <v>0</v>
      </c>
      <c r="BF10" s="24">
        <v>0</v>
      </c>
      <c r="BG10" s="24">
        <v>78</v>
      </c>
      <c r="BH10" s="24">
        <v>67</v>
      </c>
      <c r="BI10" s="24">
        <v>28</v>
      </c>
      <c r="BJ10" s="24">
        <v>55</v>
      </c>
      <c r="BK10" s="24">
        <v>17</v>
      </c>
      <c r="BL10" s="24">
        <v>86</v>
      </c>
      <c r="BM10" s="17">
        <f t="shared" si="0"/>
        <v>2131</v>
      </c>
      <c r="BN10" s="25"/>
    </row>
    <row r="11" spans="1:66" ht="15.75" customHeight="1">
      <c r="A11" s="26">
        <v>7</v>
      </c>
      <c r="B11" s="27" t="s">
        <v>80</v>
      </c>
      <c r="C11" s="21" t="s">
        <v>73</v>
      </c>
      <c r="D11" s="21" t="s">
        <v>81</v>
      </c>
      <c r="E11" s="29">
        <v>274</v>
      </c>
      <c r="F11" s="29">
        <v>531</v>
      </c>
      <c r="G11" s="29">
        <v>72</v>
      </c>
      <c r="H11" s="22">
        <v>523</v>
      </c>
      <c r="I11" s="29">
        <v>527</v>
      </c>
      <c r="J11" s="29">
        <v>117</v>
      </c>
      <c r="K11" s="29">
        <v>757</v>
      </c>
      <c r="L11" s="29">
        <v>541</v>
      </c>
      <c r="M11" s="22">
        <v>786</v>
      </c>
      <c r="N11" s="22">
        <v>633</v>
      </c>
      <c r="O11" s="29">
        <v>246</v>
      </c>
      <c r="P11" s="22">
        <v>763</v>
      </c>
      <c r="Q11" s="29">
        <v>517</v>
      </c>
      <c r="R11" s="29">
        <v>775</v>
      </c>
      <c r="S11" s="29">
        <v>617</v>
      </c>
      <c r="T11" s="29">
        <v>527</v>
      </c>
      <c r="U11" s="29">
        <v>510</v>
      </c>
      <c r="V11" s="22">
        <v>711</v>
      </c>
      <c r="W11" s="29">
        <v>284</v>
      </c>
      <c r="X11" s="29">
        <v>488</v>
      </c>
      <c r="Y11" s="29">
        <v>503</v>
      </c>
      <c r="Z11" s="29">
        <v>852</v>
      </c>
      <c r="AA11" s="29">
        <v>43</v>
      </c>
      <c r="AB11" s="29">
        <v>745</v>
      </c>
      <c r="AC11" s="29">
        <v>607</v>
      </c>
      <c r="AD11" s="29">
        <v>46</v>
      </c>
      <c r="AE11" s="29">
        <v>200</v>
      </c>
      <c r="AF11" s="29">
        <v>324</v>
      </c>
      <c r="AG11" s="29">
        <v>1544</v>
      </c>
      <c r="AH11" s="24">
        <v>646</v>
      </c>
      <c r="AI11" s="24">
        <v>438</v>
      </c>
      <c r="AJ11" s="24">
        <v>660</v>
      </c>
      <c r="AK11" s="24">
        <v>801</v>
      </c>
      <c r="AL11" s="24">
        <v>546</v>
      </c>
      <c r="AM11" s="24">
        <v>694</v>
      </c>
      <c r="AN11" s="24">
        <v>406</v>
      </c>
      <c r="AO11" s="24">
        <v>289</v>
      </c>
      <c r="AP11" s="24">
        <v>2643</v>
      </c>
      <c r="AQ11" s="24">
        <v>521</v>
      </c>
      <c r="AR11" s="24">
        <v>596</v>
      </c>
      <c r="AS11" s="24">
        <v>230</v>
      </c>
      <c r="AT11" s="24">
        <v>348</v>
      </c>
      <c r="AU11" s="24">
        <v>504</v>
      </c>
      <c r="AV11" s="24">
        <v>183</v>
      </c>
      <c r="AW11" s="24">
        <v>522</v>
      </c>
      <c r="AX11" s="24">
        <v>461</v>
      </c>
      <c r="AY11" s="24">
        <v>186</v>
      </c>
      <c r="AZ11" s="24">
        <v>186</v>
      </c>
      <c r="BA11" s="24">
        <v>300</v>
      </c>
      <c r="BB11" s="24">
        <v>156</v>
      </c>
      <c r="BC11" s="24">
        <v>696</v>
      </c>
      <c r="BD11" s="24">
        <v>228</v>
      </c>
      <c r="BE11" s="24">
        <v>56</v>
      </c>
      <c r="BF11" s="24">
        <v>414</v>
      </c>
      <c r="BG11" s="24">
        <v>957</v>
      </c>
      <c r="BH11" s="24">
        <v>996</v>
      </c>
      <c r="BI11" s="24">
        <v>802</v>
      </c>
      <c r="BJ11" s="24">
        <v>231</v>
      </c>
      <c r="BK11" s="24">
        <v>184</v>
      </c>
      <c r="BL11" s="24">
        <v>462</v>
      </c>
      <c r="BM11" s="17">
        <f t="shared" si="0"/>
        <v>31405</v>
      </c>
      <c r="BN11" s="25"/>
    </row>
    <row r="12" spans="1:66" ht="15.75" customHeight="1">
      <c r="A12" s="26">
        <v>8</v>
      </c>
      <c r="B12" s="27" t="s">
        <v>82</v>
      </c>
      <c r="C12" s="21" t="s">
        <v>73</v>
      </c>
      <c r="D12" s="21" t="s">
        <v>74</v>
      </c>
      <c r="E12" s="29">
        <v>220</v>
      </c>
      <c r="F12" s="29">
        <v>273</v>
      </c>
      <c r="G12" s="29">
        <v>297</v>
      </c>
      <c r="H12" s="22">
        <v>580</v>
      </c>
      <c r="I12" s="29">
        <v>341</v>
      </c>
      <c r="J12" s="29">
        <v>248</v>
      </c>
      <c r="K12" s="29">
        <v>403</v>
      </c>
      <c r="L12" s="29">
        <v>313</v>
      </c>
      <c r="M12" s="22">
        <v>447</v>
      </c>
      <c r="N12" s="22">
        <v>359</v>
      </c>
      <c r="O12" s="29">
        <v>339</v>
      </c>
      <c r="P12" s="22">
        <v>735</v>
      </c>
      <c r="Q12" s="29">
        <v>238</v>
      </c>
      <c r="R12" s="29">
        <v>488</v>
      </c>
      <c r="S12" s="29">
        <v>391</v>
      </c>
      <c r="T12" s="29">
        <v>205</v>
      </c>
      <c r="U12" s="29">
        <v>398</v>
      </c>
      <c r="V12" s="22">
        <v>425</v>
      </c>
      <c r="W12" s="29">
        <v>292</v>
      </c>
      <c r="X12" s="29">
        <v>308</v>
      </c>
      <c r="Y12" s="29">
        <v>460</v>
      </c>
      <c r="Z12" s="29">
        <v>352</v>
      </c>
      <c r="AA12" s="29">
        <v>244</v>
      </c>
      <c r="AB12" s="29">
        <v>604</v>
      </c>
      <c r="AC12" s="29">
        <v>269</v>
      </c>
      <c r="AD12" s="29">
        <v>169</v>
      </c>
      <c r="AE12" s="29">
        <v>236</v>
      </c>
      <c r="AF12" s="29">
        <v>512</v>
      </c>
      <c r="AG12" s="29">
        <v>1025</v>
      </c>
      <c r="AH12" s="24">
        <v>412</v>
      </c>
      <c r="AI12" s="24">
        <v>344</v>
      </c>
      <c r="AJ12" s="24">
        <v>333</v>
      </c>
      <c r="AK12" s="24">
        <v>737</v>
      </c>
      <c r="AL12" s="24">
        <v>436</v>
      </c>
      <c r="AM12" s="24">
        <v>302</v>
      </c>
      <c r="AN12" s="24">
        <v>178</v>
      </c>
      <c r="AO12" s="24">
        <v>334</v>
      </c>
      <c r="AP12" s="24">
        <v>1775</v>
      </c>
      <c r="AQ12" s="24">
        <v>694</v>
      </c>
      <c r="AR12" s="24">
        <v>438</v>
      </c>
      <c r="AS12" s="24">
        <v>223</v>
      </c>
      <c r="AT12" s="24">
        <v>306</v>
      </c>
      <c r="AU12" s="24">
        <v>438</v>
      </c>
      <c r="AV12" s="24">
        <v>213</v>
      </c>
      <c r="AW12" s="24">
        <v>270</v>
      </c>
      <c r="AX12" s="24">
        <v>467</v>
      </c>
      <c r="AY12" s="24">
        <v>1581</v>
      </c>
      <c r="AZ12" s="24">
        <v>1581</v>
      </c>
      <c r="BA12" s="24">
        <v>1581</v>
      </c>
      <c r="BB12" s="24">
        <v>917</v>
      </c>
      <c r="BC12" s="24">
        <v>917</v>
      </c>
      <c r="BD12" s="24">
        <v>319</v>
      </c>
      <c r="BE12" s="24">
        <v>289</v>
      </c>
      <c r="BF12" s="24">
        <v>380</v>
      </c>
      <c r="BG12" s="24">
        <v>719</v>
      </c>
      <c r="BH12" s="24">
        <v>723</v>
      </c>
      <c r="BI12" s="24">
        <v>343</v>
      </c>
      <c r="BJ12" s="24">
        <v>317</v>
      </c>
      <c r="BK12" s="24">
        <v>281</v>
      </c>
      <c r="BL12" s="24">
        <v>479</v>
      </c>
      <c r="BM12" s="17">
        <f t="shared" si="0"/>
        <v>29498</v>
      </c>
      <c r="BN12" s="25"/>
    </row>
    <row r="13" spans="1:66" ht="15.75" customHeight="1">
      <c r="A13" s="26">
        <v>9</v>
      </c>
      <c r="B13" s="27" t="s">
        <v>83</v>
      </c>
      <c r="C13" s="21" t="s">
        <v>73</v>
      </c>
      <c r="D13" s="21" t="s">
        <v>74</v>
      </c>
      <c r="E13" s="29">
        <v>53</v>
      </c>
      <c r="F13" s="29">
        <v>34</v>
      </c>
      <c r="G13" s="29">
        <v>80</v>
      </c>
      <c r="H13" s="22">
        <v>217</v>
      </c>
      <c r="I13" s="29">
        <v>93</v>
      </c>
      <c r="J13" s="29">
        <v>35</v>
      </c>
      <c r="K13" s="29">
        <v>104</v>
      </c>
      <c r="L13" s="29">
        <v>5</v>
      </c>
      <c r="M13" s="22">
        <v>135</v>
      </c>
      <c r="N13" s="22">
        <v>71</v>
      </c>
      <c r="O13" s="29">
        <v>65</v>
      </c>
      <c r="P13" s="22">
        <v>108</v>
      </c>
      <c r="Q13" s="29">
        <v>70</v>
      </c>
      <c r="R13" s="29">
        <v>133</v>
      </c>
      <c r="S13" s="29">
        <v>60</v>
      </c>
      <c r="T13" s="29">
        <v>46</v>
      </c>
      <c r="U13" s="29">
        <v>64</v>
      </c>
      <c r="V13" s="22">
        <v>69</v>
      </c>
      <c r="W13" s="29">
        <v>24</v>
      </c>
      <c r="X13" s="29">
        <v>0</v>
      </c>
      <c r="Y13" s="29">
        <v>64</v>
      </c>
      <c r="Z13" s="29">
        <v>102</v>
      </c>
      <c r="AA13" s="29">
        <v>31</v>
      </c>
      <c r="AB13" s="29">
        <v>115</v>
      </c>
      <c r="AC13" s="29">
        <v>114</v>
      </c>
      <c r="AD13" s="29">
        <v>38</v>
      </c>
      <c r="AE13" s="29">
        <v>46</v>
      </c>
      <c r="AF13" s="29">
        <v>44</v>
      </c>
      <c r="AG13" s="29">
        <v>363</v>
      </c>
      <c r="AH13" s="24">
        <v>162</v>
      </c>
      <c r="AI13" s="24">
        <v>26</v>
      </c>
      <c r="AJ13" s="24">
        <v>83</v>
      </c>
      <c r="AK13" s="24">
        <v>74</v>
      </c>
      <c r="AL13" s="24">
        <v>95</v>
      </c>
      <c r="AM13" s="24">
        <v>35</v>
      </c>
      <c r="AN13" s="24">
        <v>6</v>
      </c>
      <c r="AO13" s="24">
        <v>148</v>
      </c>
      <c r="AP13" s="24">
        <v>475</v>
      </c>
      <c r="AQ13" s="24">
        <v>302</v>
      </c>
      <c r="AR13" s="24">
        <v>344</v>
      </c>
      <c r="AS13" s="24">
        <v>33</v>
      </c>
      <c r="AT13" s="24">
        <v>50</v>
      </c>
      <c r="AU13" s="24">
        <v>344</v>
      </c>
      <c r="AV13" s="24">
        <v>60</v>
      </c>
      <c r="AW13" s="24">
        <v>58</v>
      </c>
      <c r="AX13" s="24">
        <v>128</v>
      </c>
      <c r="AY13" s="24">
        <v>415</v>
      </c>
      <c r="AZ13" s="24">
        <v>415</v>
      </c>
      <c r="BA13" s="24">
        <v>415</v>
      </c>
      <c r="BB13" s="24">
        <v>251</v>
      </c>
      <c r="BC13" s="24">
        <v>251</v>
      </c>
      <c r="BD13" s="24">
        <v>49</v>
      </c>
      <c r="BE13" s="24">
        <v>86</v>
      </c>
      <c r="BF13" s="24">
        <v>72</v>
      </c>
      <c r="BG13" s="24">
        <v>184</v>
      </c>
      <c r="BH13" s="24">
        <v>135</v>
      </c>
      <c r="BI13" s="24">
        <v>56</v>
      </c>
      <c r="BJ13" s="24">
        <v>100</v>
      </c>
      <c r="BK13" s="24">
        <v>61</v>
      </c>
      <c r="BL13" s="24">
        <v>104</v>
      </c>
      <c r="BM13" s="17">
        <f t="shared" si="0"/>
        <v>7400</v>
      </c>
      <c r="BN13" s="25"/>
    </row>
    <row r="14" spans="1:66" ht="15.75" customHeight="1">
      <c r="A14" s="26">
        <v>10</v>
      </c>
      <c r="B14" s="27" t="s">
        <v>84</v>
      </c>
      <c r="C14" s="21" t="s">
        <v>73</v>
      </c>
      <c r="D14" s="21" t="s">
        <v>74</v>
      </c>
      <c r="E14" s="29">
        <v>26</v>
      </c>
      <c r="F14" s="29">
        <v>8</v>
      </c>
      <c r="G14" s="29">
        <v>28</v>
      </c>
      <c r="H14" s="22">
        <v>60</v>
      </c>
      <c r="I14" s="29">
        <v>24</v>
      </c>
      <c r="J14" s="29">
        <v>17</v>
      </c>
      <c r="K14" s="29">
        <v>18</v>
      </c>
      <c r="L14" s="29">
        <v>24</v>
      </c>
      <c r="M14" s="22">
        <v>29</v>
      </c>
      <c r="N14" s="22">
        <v>22</v>
      </c>
      <c r="O14" s="29">
        <v>25</v>
      </c>
      <c r="P14" s="22">
        <v>52</v>
      </c>
      <c r="Q14" s="29">
        <v>23</v>
      </c>
      <c r="R14" s="29">
        <v>32</v>
      </c>
      <c r="S14" s="29">
        <v>34</v>
      </c>
      <c r="T14" s="29">
        <v>12</v>
      </c>
      <c r="U14" s="29">
        <v>26</v>
      </c>
      <c r="V14" s="22">
        <v>32</v>
      </c>
      <c r="W14" s="29">
        <v>19</v>
      </c>
      <c r="X14" s="29">
        <v>18</v>
      </c>
      <c r="Y14" s="29">
        <v>12</v>
      </c>
      <c r="Z14" s="29">
        <v>15</v>
      </c>
      <c r="AA14" s="29">
        <v>17</v>
      </c>
      <c r="AB14" s="29">
        <v>46</v>
      </c>
      <c r="AC14" s="29">
        <v>14</v>
      </c>
      <c r="AD14" s="29">
        <v>11</v>
      </c>
      <c r="AE14" s="29">
        <v>25</v>
      </c>
      <c r="AF14" s="29">
        <v>25</v>
      </c>
      <c r="AG14" s="29">
        <v>97</v>
      </c>
      <c r="AH14" s="24">
        <v>31</v>
      </c>
      <c r="AI14" s="24">
        <v>22</v>
      </c>
      <c r="AJ14" s="24">
        <v>30</v>
      </c>
      <c r="AK14" s="24">
        <v>15</v>
      </c>
      <c r="AL14" s="24">
        <v>38</v>
      </c>
      <c r="AM14" s="24">
        <v>23</v>
      </c>
      <c r="AN14" s="24">
        <v>8</v>
      </c>
      <c r="AO14" s="24">
        <v>26</v>
      </c>
      <c r="AP14" s="24">
        <v>130</v>
      </c>
      <c r="AQ14" s="24">
        <v>35</v>
      </c>
      <c r="AR14" s="24">
        <v>26</v>
      </c>
      <c r="AS14" s="24">
        <v>18</v>
      </c>
      <c r="AT14" s="24">
        <v>21</v>
      </c>
      <c r="AU14" s="24">
        <v>26</v>
      </c>
      <c r="AV14" s="24">
        <v>25</v>
      </c>
      <c r="AW14" s="24">
        <v>24</v>
      </c>
      <c r="AX14" s="24">
        <v>31</v>
      </c>
      <c r="AY14" s="24">
        <v>100</v>
      </c>
      <c r="AZ14" s="24">
        <v>100</v>
      </c>
      <c r="BA14" s="24">
        <v>100</v>
      </c>
      <c r="BB14" s="24">
        <v>58</v>
      </c>
      <c r="BC14" s="24">
        <v>58</v>
      </c>
      <c r="BD14" s="24">
        <v>25</v>
      </c>
      <c r="BE14" s="24">
        <v>19</v>
      </c>
      <c r="BF14" s="24">
        <v>27</v>
      </c>
      <c r="BG14" s="24">
        <v>41</v>
      </c>
      <c r="BH14" s="24">
        <v>80</v>
      </c>
      <c r="BI14" s="24">
        <v>20</v>
      </c>
      <c r="BJ14" s="24">
        <v>29</v>
      </c>
      <c r="BK14" s="24">
        <v>26</v>
      </c>
      <c r="BL14" s="24">
        <v>21</v>
      </c>
      <c r="BM14" s="17">
        <f t="shared" si="0"/>
        <v>2024</v>
      </c>
      <c r="BN14" s="25"/>
    </row>
    <row r="15" spans="1:66" ht="15.75" customHeight="1">
      <c r="A15" s="26">
        <v>11</v>
      </c>
      <c r="B15" s="27" t="s">
        <v>85</v>
      </c>
      <c r="C15" s="21" t="s">
        <v>73</v>
      </c>
      <c r="D15" s="21" t="s">
        <v>74</v>
      </c>
      <c r="E15" s="29">
        <v>44.9</v>
      </c>
      <c r="F15" s="29">
        <v>26</v>
      </c>
      <c r="G15" s="29">
        <v>64.400000000000006</v>
      </c>
      <c r="H15" s="30">
        <v>169.9</v>
      </c>
      <c r="I15" s="29">
        <v>72.3</v>
      </c>
      <c r="J15" s="29">
        <v>29.6</v>
      </c>
      <c r="K15" s="29">
        <v>78.2</v>
      </c>
      <c r="L15" s="29">
        <v>10.7</v>
      </c>
      <c r="M15" s="22">
        <v>103.2</v>
      </c>
      <c r="N15" s="22">
        <v>56</v>
      </c>
      <c r="O15" s="29">
        <v>53</v>
      </c>
      <c r="P15" s="22">
        <v>91</v>
      </c>
      <c r="Q15" s="29">
        <v>55.9</v>
      </c>
      <c r="R15" s="29">
        <v>103</v>
      </c>
      <c r="S15" s="29">
        <v>52</v>
      </c>
      <c r="T15" s="29">
        <v>36</v>
      </c>
      <c r="U15" s="29">
        <v>53</v>
      </c>
      <c r="V15" s="22">
        <v>58</v>
      </c>
      <c r="W15" s="29">
        <v>23</v>
      </c>
      <c r="X15" s="29">
        <v>5</v>
      </c>
      <c r="Y15" s="29">
        <v>48.4</v>
      </c>
      <c r="Z15" s="29">
        <v>75.900000000000006</v>
      </c>
      <c r="AA15" s="29">
        <v>26.8</v>
      </c>
      <c r="AB15" s="29">
        <v>94</v>
      </c>
      <c r="AC15" s="29">
        <v>84</v>
      </c>
      <c r="AD15" s="29">
        <v>29.9</v>
      </c>
      <c r="AE15" s="29">
        <v>40</v>
      </c>
      <c r="AF15" s="29">
        <v>38</v>
      </c>
      <c r="AG15" s="29">
        <v>283</v>
      </c>
      <c r="AH15" s="24">
        <v>123</v>
      </c>
      <c r="AI15" s="24">
        <v>25</v>
      </c>
      <c r="AJ15" s="24">
        <v>67</v>
      </c>
      <c r="AK15" s="24">
        <v>56</v>
      </c>
      <c r="AL15" s="24">
        <v>78</v>
      </c>
      <c r="AM15" s="24">
        <v>31.4</v>
      </c>
      <c r="AN15" s="24">
        <v>6.6</v>
      </c>
      <c r="AO15" s="24">
        <v>111</v>
      </c>
      <c r="AP15" s="24">
        <v>372</v>
      </c>
      <c r="AQ15" s="24">
        <v>23</v>
      </c>
      <c r="AR15" s="24">
        <v>22</v>
      </c>
      <c r="AS15" s="24">
        <v>28.5</v>
      </c>
      <c r="AT15" s="24">
        <v>41.3</v>
      </c>
      <c r="AU15" s="24">
        <v>22</v>
      </c>
      <c r="AV15" s="24">
        <v>50</v>
      </c>
      <c r="AW15" s="24">
        <v>48</v>
      </c>
      <c r="AX15" s="24">
        <v>99</v>
      </c>
      <c r="AY15" s="24">
        <v>321</v>
      </c>
      <c r="AZ15" s="24">
        <v>321</v>
      </c>
      <c r="BA15" s="24">
        <v>321</v>
      </c>
      <c r="BB15" s="24">
        <v>193</v>
      </c>
      <c r="BC15" s="24">
        <v>193</v>
      </c>
      <c r="BD15" s="24">
        <v>42</v>
      </c>
      <c r="BE15" s="24">
        <v>66</v>
      </c>
      <c r="BF15" s="24">
        <v>59</v>
      </c>
      <c r="BG15" s="24">
        <v>141</v>
      </c>
      <c r="BH15" s="24">
        <v>119</v>
      </c>
      <c r="BI15" s="24">
        <v>45</v>
      </c>
      <c r="BJ15" s="24">
        <v>79</v>
      </c>
      <c r="BK15" s="24">
        <v>51</v>
      </c>
      <c r="BL15" s="24">
        <v>79.099999999999994</v>
      </c>
      <c r="BM15" s="17">
        <f t="shared" si="0"/>
        <v>5139.0000000000009</v>
      </c>
      <c r="BN15" s="25"/>
    </row>
    <row r="16" spans="1:66" ht="15.75" customHeight="1">
      <c r="A16" s="26">
        <v>12</v>
      </c>
      <c r="B16" s="31" t="s">
        <v>86</v>
      </c>
      <c r="C16" s="32" t="s">
        <v>87</v>
      </c>
      <c r="D16" s="21" t="s">
        <v>74</v>
      </c>
      <c r="E16" s="33">
        <v>0.2041</v>
      </c>
      <c r="F16" s="33">
        <v>9.6000000000000002E-2</v>
      </c>
      <c r="G16" s="33">
        <v>0.21679999999999999</v>
      </c>
      <c r="H16" s="34">
        <v>0.29289999999999999</v>
      </c>
      <c r="I16" s="33">
        <v>0.21199999999999999</v>
      </c>
      <c r="J16" s="33">
        <v>0.11940000000000001</v>
      </c>
      <c r="K16" s="33">
        <v>0.19400000000000001</v>
      </c>
      <c r="L16" s="33">
        <v>3.4200000000000001E-2</v>
      </c>
      <c r="M16" s="34">
        <v>0.23089999999999999</v>
      </c>
      <c r="N16" s="34">
        <v>0.15679999999999999</v>
      </c>
      <c r="O16" s="33">
        <v>0.15629999999999999</v>
      </c>
      <c r="P16" s="34">
        <v>0.1241</v>
      </c>
      <c r="Q16" s="33">
        <v>0.2349</v>
      </c>
      <c r="R16" s="33">
        <v>0.21049999999999999</v>
      </c>
      <c r="S16" s="33">
        <v>0.13350000000000001</v>
      </c>
      <c r="T16" s="33">
        <f>T15/T12</f>
        <v>0.17560975609756097</v>
      </c>
      <c r="U16" s="33">
        <v>0.13220000000000001</v>
      </c>
      <c r="V16" s="34">
        <v>0.13619999999999999</v>
      </c>
      <c r="W16" s="33">
        <v>7.7100000000000002E-2</v>
      </c>
      <c r="X16" s="33">
        <v>1.7500000000000002E-2</v>
      </c>
      <c r="Y16" s="33">
        <v>0.1052</v>
      </c>
      <c r="Z16" s="33">
        <v>0.21560000000000001</v>
      </c>
      <c r="AA16" s="33">
        <v>0.10979999999999999</v>
      </c>
      <c r="AB16" s="33">
        <v>0.15609999999999999</v>
      </c>
      <c r="AC16" s="33">
        <v>0.31230000000000002</v>
      </c>
      <c r="AD16" s="33">
        <v>0.1769</v>
      </c>
      <c r="AE16" s="33">
        <v>0.16819999999999999</v>
      </c>
      <c r="AF16" s="33">
        <v>7.4800000000000005E-2</v>
      </c>
      <c r="AG16" s="33">
        <v>0.27629999999999999</v>
      </c>
      <c r="AH16" s="35">
        <v>0.29780000000000001</v>
      </c>
      <c r="AI16" s="35">
        <v>7.2099999999999997E-2</v>
      </c>
      <c r="AJ16" s="35">
        <v>0.20150000000000001</v>
      </c>
      <c r="AK16" s="35">
        <v>7.6399999999999996E-2</v>
      </c>
      <c r="AL16" s="35">
        <v>0.1787</v>
      </c>
      <c r="AM16" s="35">
        <v>0.104</v>
      </c>
      <c r="AN16" s="35">
        <v>3.7100000000000001E-2</v>
      </c>
      <c r="AO16" s="35">
        <v>0.33</v>
      </c>
      <c r="AP16" s="35">
        <v>0.20930000000000001</v>
      </c>
      <c r="AQ16" s="35">
        <v>0.104</v>
      </c>
      <c r="AR16" s="35">
        <v>7.2099999999999997E-2</v>
      </c>
      <c r="AS16" s="35">
        <v>0.1278</v>
      </c>
      <c r="AT16" s="35">
        <v>0.13500000000000001</v>
      </c>
      <c r="AU16" s="36">
        <v>7.0000000000000007E-2</v>
      </c>
      <c r="AV16" s="35">
        <v>0.2324</v>
      </c>
      <c r="AW16" s="35">
        <v>0.17699999999999999</v>
      </c>
      <c r="AX16" s="35">
        <v>0.21199999999999999</v>
      </c>
      <c r="AY16" s="35">
        <v>0.2</v>
      </c>
      <c r="AZ16" s="35">
        <v>0.2</v>
      </c>
      <c r="BA16" s="35">
        <v>0.2</v>
      </c>
      <c r="BB16" s="35">
        <v>0.21099999999999999</v>
      </c>
      <c r="BC16" s="35">
        <v>0.21099999999999999</v>
      </c>
      <c r="BD16" s="35">
        <v>0.13100000000000001</v>
      </c>
      <c r="BE16" s="35">
        <v>0.23</v>
      </c>
      <c r="BF16" s="35">
        <v>0.15</v>
      </c>
      <c r="BG16" s="35">
        <v>0.19600000000000001</v>
      </c>
      <c r="BH16" s="35">
        <v>0.16</v>
      </c>
      <c r="BI16" s="35">
        <v>0.13200000000000001</v>
      </c>
      <c r="BJ16" s="35">
        <v>0.24829999999999999</v>
      </c>
      <c r="BK16" s="35">
        <v>0.18</v>
      </c>
      <c r="BL16" s="35">
        <v>0.1651</v>
      </c>
      <c r="BM16" s="37">
        <f>AVERAGE(E16:BL16)</f>
        <v>0.16669682926829268</v>
      </c>
      <c r="BN16" s="38"/>
    </row>
    <row r="17" spans="1:66" ht="20.25" customHeight="1">
      <c r="A17" s="26">
        <v>13</v>
      </c>
      <c r="B17" s="27" t="s">
        <v>88</v>
      </c>
      <c r="C17" s="21" t="s">
        <v>89</v>
      </c>
      <c r="D17" s="21" t="s">
        <v>74</v>
      </c>
      <c r="E17" s="29">
        <v>373</v>
      </c>
      <c r="F17" s="29">
        <v>354</v>
      </c>
      <c r="G17" s="29">
        <v>540</v>
      </c>
      <c r="H17" s="22">
        <v>813</v>
      </c>
      <c r="I17" s="29">
        <v>453</v>
      </c>
      <c r="J17" s="29">
        <v>413</v>
      </c>
      <c r="K17" s="29">
        <v>553</v>
      </c>
      <c r="L17" s="29">
        <v>437</v>
      </c>
      <c r="M17" s="22">
        <v>742</v>
      </c>
      <c r="N17" s="22">
        <v>497</v>
      </c>
      <c r="O17" s="29">
        <v>532</v>
      </c>
      <c r="P17" s="22">
        <v>1542</v>
      </c>
      <c r="Q17" s="29">
        <v>344</v>
      </c>
      <c r="R17" s="29">
        <v>833</v>
      </c>
      <c r="S17" s="29">
        <v>640</v>
      </c>
      <c r="T17" s="29">
        <v>279</v>
      </c>
      <c r="U17" s="29">
        <v>698</v>
      </c>
      <c r="V17" s="22">
        <v>703</v>
      </c>
      <c r="W17" s="29">
        <v>457</v>
      </c>
      <c r="X17" s="29">
        <v>584</v>
      </c>
      <c r="Y17" s="29">
        <v>735</v>
      </c>
      <c r="Z17" s="29">
        <v>508</v>
      </c>
      <c r="AA17" s="29">
        <v>406</v>
      </c>
      <c r="AB17" s="29">
        <v>1208</v>
      </c>
      <c r="AC17" s="29">
        <v>515</v>
      </c>
      <c r="AD17" s="29">
        <v>318</v>
      </c>
      <c r="AE17" s="29">
        <v>437</v>
      </c>
      <c r="AF17" s="29">
        <v>522</v>
      </c>
      <c r="AG17" s="29">
        <v>1598</v>
      </c>
      <c r="AH17" s="24">
        <v>763</v>
      </c>
      <c r="AI17" s="24">
        <v>508</v>
      </c>
      <c r="AJ17" s="24">
        <v>729</v>
      </c>
      <c r="AK17" s="24">
        <v>417</v>
      </c>
      <c r="AL17" s="24">
        <v>726</v>
      </c>
      <c r="AM17" s="24">
        <v>600</v>
      </c>
      <c r="AN17" s="24">
        <v>273</v>
      </c>
      <c r="AO17" s="24">
        <v>589</v>
      </c>
      <c r="AP17" s="24">
        <v>2249</v>
      </c>
      <c r="AQ17" s="24">
        <v>1086</v>
      </c>
      <c r="AR17" s="24">
        <v>923</v>
      </c>
      <c r="AS17" s="24">
        <v>285</v>
      </c>
      <c r="AT17" s="24">
        <v>554</v>
      </c>
      <c r="AU17" s="39">
        <v>390</v>
      </c>
      <c r="AV17" s="24">
        <v>337</v>
      </c>
      <c r="AW17" s="24">
        <v>416</v>
      </c>
      <c r="AX17" s="24">
        <v>687</v>
      </c>
      <c r="AY17" s="40">
        <v>876</v>
      </c>
      <c r="AZ17" s="40">
        <v>428</v>
      </c>
      <c r="BA17" s="40">
        <v>1306</v>
      </c>
      <c r="BB17" s="40">
        <v>569</v>
      </c>
      <c r="BC17" s="40">
        <v>857</v>
      </c>
      <c r="BD17" s="24">
        <v>633</v>
      </c>
      <c r="BE17" s="24">
        <v>426</v>
      </c>
      <c r="BF17" s="24">
        <v>690</v>
      </c>
      <c r="BG17" s="24">
        <v>1184</v>
      </c>
      <c r="BH17" s="24">
        <v>1048</v>
      </c>
      <c r="BI17" s="24">
        <v>563</v>
      </c>
      <c r="BJ17" s="24">
        <v>706</v>
      </c>
      <c r="BK17" s="24">
        <v>441</v>
      </c>
      <c r="BL17" s="24">
        <v>980</v>
      </c>
      <c r="BM17" s="17">
        <f t="shared" ref="BM17:BM22" si="1">SUM(E17:BL17)</f>
        <v>40273</v>
      </c>
      <c r="BN17" s="25"/>
    </row>
    <row r="18" spans="1:66" ht="21.75" customHeight="1">
      <c r="A18" s="26">
        <v>14</v>
      </c>
      <c r="B18" s="27" t="s">
        <v>90</v>
      </c>
      <c r="C18" s="21" t="s">
        <v>89</v>
      </c>
      <c r="D18" s="21" t="s">
        <v>74</v>
      </c>
      <c r="E18" s="29">
        <v>261</v>
      </c>
      <c r="F18" s="29">
        <v>229</v>
      </c>
      <c r="G18" s="29">
        <v>326</v>
      </c>
      <c r="H18" s="22">
        <v>587</v>
      </c>
      <c r="I18" s="29">
        <v>368</v>
      </c>
      <c r="J18" s="29">
        <v>343</v>
      </c>
      <c r="K18" s="29">
        <v>440</v>
      </c>
      <c r="L18" s="29">
        <v>340</v>
      </c>
      <c r="M18" s="22">
        <v>533</v>
      </c>
      <c r="N18" s="22">
        <v>379</v>
      </c>
      <c r="O18" s="29">
        <v>387</v>
      </c>
      <c r="P18" s="22">
        <v>1306</v>
      </c>
      <c r="Q18" s="29">
        <v>206</v>
      </c>
      <c r="R18" s="29">
        <v>634</v>
      </c>
      <c r="S18" s="29">
        <v>375</v>
      </c>
      <c r="T18" s="29">
        <v>193</v>
      </c>
      <c r="U18" s="29">
        <v>483</v>
      </c>
      <c r="V18" s="22">
        <v>454</v>
      </c>
      <c r="W18" s="29">
        <v>328</v>
      </c>
      <c r="X18" s="29">
        <v>449</v>
      </c>
      <c r="Y18" s="29">
        <v>377</v>
      </c>
      <c r="Z18" s="29">
        <v>432</v>
      </c>
      <c r="AA18" s="29">
        <v>311</v>
      </c>
      <c r="AB18" s="29">
        <v>671</v>
      </c>
      <c r="AC18" s="29">
        <v>276</v>
      </c>
      <c r="AD18" s="29">
        <v>182</v>
      </c>
      <c r="AE18" s="29">
        <v>321</v>
      </c>
      <c r="AF18" s="29">
        <v>349</v>
      </c>
      <c r="AG18" s="29">
        <v>1123</v>
      </c>
      <c r="AH18" s="24">
        <v>569</v>
      </c>
      <c r="AI18" s="24">
        <v>368</v>
      </c>
      <c r="AJ18" s="24">
        <v>366</v>
      </c>
      <c r="AK18" s="24">
        <v>346</v>
      </c>
      <c r="AL18" s="24">
        <v>510</v>
      </c>
      <c r="AM18" s="24">
        <v>409</v>
      </c>
      <c r="AN18" s="24">
        <v>187</v>
      </c>
      <c r="AO18" s="24">
        <v>378</v>
      </c>
      <c r="AP18" s="24">
        <v>1820</v>
      </c>
      <c r="AQ18" s="24">
        <v>631</v>
      </c>
      <c r="AR18" s="24">
        <v>581</v>
      </c>
      <c r="AS18" s="24">
        <v>197</v>
      </c>
      <c r="AT18" s="24">
        <v>360</v>
      </c>
      <c r="AU18" s="24">
        <v>258</v>
      </c>
      <c r="AV18" s="24">
        <v>220</v>
      </c>
      <c r="AW18" s="24">
        <v>283</v>
      </c>
      <c r="AX18" s="24">
        <v>535</v>
      </c>
      <c r="AY18" s="24">
        <v>622</v>
      </c>
      <c r="AZ18" s="24">
        <v>289</v>
      </c>
      <c r="BA18" s="24">
        <v>946</v>
      </c>
      <c r="BB18" s="24">
        <v>402</v>
      </c>
      <c r="BC18" s="24">
        <v>604</v>
      </c>
      <c r="BD18" s="24">
        <v>414</v>
      </c>
      <c r="BE18" s="24">
        <v>294</v>
      </c>
      <c r="BF18" s="24">
        <v>569</v>
      </c>
      <c r="BG18" s="24">
        <v>805</v>
      </c>
      <c r="BH18" s="24">
        <v>816</v>
      </c>
      <c r="BI18" s="24">
        <v>367</v>
      </c>
      <c r="BJ18" s="24">
        <v>491</v>
      </c>
      <c r="BK18" s="24">
        <v>327</v>
      </c>
      <c r="BL18" s="24">
        <v>676</v>
      </c>
      <c r="BM18" s="17">
        <f t="shared" si="1"/>
        <v>28303</v>
      </c>
      <c r="BN18" s="25"/>
    </row>
    <row r="19" spans="1:66" ht="15.75" customHeight="1">
      <c r="A19" s="26">
        <v>15</v>
      </c>
      <c r="B19" s="27" t="s">
        <v>91</v>
      </c>
      <c r="C19" s="21" t="s">
        <v>73</v>
      </c>
      <c r="D19" s="21" t="s">
        <v>92</v>
      </c>
      <c r="E19" s="29">
        <v>564</v>
      </c>
      <c r="F19" s="29">
        <v>43</v>
      </c>
      <c r="G19" s="29">
        <v>4</v>
      </c>
      <c r="H19" s="29">
        <v>98</v>
      </c>
      <c r="I19" s="29">
        <v>92</v>
      </c>
      <c r="J19" s="29">
        <v>139</v>
      </c>
      <c r="K19" s="29">
        <v>185</v>
      </c>
      <c r="L19" s="29">
        <v>113</v>
      </c>
      <c r="M19" s="29">
        <v>25</v>
      </c>
      <c r="N19" s="29">
        <v>62</v>
      </c>
      <c r="O19" s="29">
        <v>37</v>
      </c>
      <c r="P19" s="29">
        <v>33</v>
      </c>
      <c r="Q19" s="29">
        <v>27</v>
      </c>
      <c r="R19" s="29">
        <v>0</v>
      </c>
      <c r="S19" s="29">
        <v>31</v>
      </c>
      <c r="T19" s="29">
        <v>25</v>
      </c>
      <c r="U19" s="29">
        <v>20</v>
      </c>
      <c r="V19" s="29">
        <v>39</v>
      </c>
      <c r="W19" s="29">
        <v>216</v>
      </c>
      <c r="X19" s="29">
        <v>357</v>
      </c>
      <c r="Y19" s="29">
        <v>34</v>
      </c>
      <c r="Z19" s="29">
        <v>0</v>
      </c>
      <c r="AA19" s="29">
        <v>132</v>
      </c>
      <c r="AB19" s="29">
        <v>541</v>
      </c>
      <c r="AC19" s="29">
        <v>347</v>
      </c>
      <c r="AD19" s="29">
        <v>6</v>
      </c>
      <c r="AE19" s="29">
        <v>32</v>
      </c>
      <c r="AF19" s="29">
        <v>44</v>
      </c>
      <c r="AG19" s="29">
        <v>308</v>
      </c>
      <c r="AH19" s="24">
        <v>338</v>
      </c>
      <c r="AI19" s="24">
        <v>0</v>
      </c>
      <c r="AJ19" s="24">
        <v>444</v>
      </c>
      <c r="AK19" s="24">
        <v>38</v>
      </c>
      <c r="AL19" s="24">
        <v>550</v>
      </c>
      <c r="AM19" s="24">
        <v>23</v>
      </c>
      <c r="AN19" s="24">
        <v>260</v>
      </c>
      <c r="AO19" s="24">
        <v>364</v>
      </c>
      <c r="AP19" s="24">
        <v>828</v>
      </c>
      <c r="AQ19" s="24">
        <v>24</v>
      </c>
      <c r="AR19" s="24">
        <v>67</v>
      </c>
      <c r="AS19" s="24">
        <v>266</v>
      </c>
      <c r="AT19" s="24">
        <v>107</v>
      </c>
      <c r="AU19" s="24">
        <v>203</v>
      </c>
      <c r="AV19" s="24">
        <v>274</v>
      </c>
      <c r="AW19" s="24">
        <v>394</v>
      </c>
      <c r="AX19" s="24">
        <v>564</v>
      </c>
      <c r="AY19" s="24">
        <v>582</v>
      </c>
      <c r="AZ19" s="24">
        <v>303</v>
      </c>
      <c r="BA19" s="24">
        <v>490</v>
      </c>
      <c r="BB19" s="24">
        <v>395</v>
      </c>
      <c r="BC19" s="24">
        <v>609</v>
      </c>
      <c r="BD19" s="24">
        <v>424</v>
      </c>
      <c r="BE19" s="24">
        <v>417</v>
      </c>
      <c r="BF19" s="24">
        <v>480</v>
      </c>
      <c r="BG19" s="24">
        <v>918</v>
      </c>
      <c r="BH19" s="24">
        <v>53</v>
      </c>
      <c r="BI19" s="24">
        <v>398</v>
      </c>
      <c r="BJ19" s="24">
        <v>694</v>
      </c>
      <c r="BK19" s="24">
        <v>324</v>
      </c>
      <c r="BL19" s="24">
        <v>670</v>
      </c>
      <c r="BM19" s="17">
        <f t="shared" si="1"/>
        <v>15055</v>
      </c>
      <c r="BN19" s="25"/>
    </row>
    <row r="20" spans="1:66" ht="15.75" customHeight="1">
      <c r="A20" s="26">
        <v>16</v>
      </c>
      <c r="B20" s="27" t="s">
        <v>93</v>
      </c>
      <c r="C20" s="21" t="s">
        <v>73</v>
      </c>
      <c r="D20" s="21" t="s">
        <v>92</v>
      </c>
      <c r="E20" s="29">
        <v>463</v>
      </c>
      <c r="F20" s="29">
        <v>488</v>
      </c>
      <c r="G20" s="29">
        <v>0</v>
      </c>
      <c r="H20" s="29">
        <v>150</v>
      </c>
      <c r="I20" s="29">
        <v>297</v>
      </c>
      <c r="J20" s="29">
        <v>0</v>
      </c>
      <c r="K20" s="29">
        <v>620</v>
      </c>
      <c r="L20" s="29">
        <v>180</v>
      </c>
      <c r="M20" s="29">
        <v>375</v>
      </c>
      <c r="N20" s="29">
        <v>300</v>
      </c>
      <c r="O20" s="29">
        <v>303</v>
      </c>
      <c r="P20" s="29">
        <v>0</v>
      </c>
      <c r="Q20" s="29">
        <v>0</v>
      </c>
      <c r="R20" s="29">
        <v>0</v>
      </c>
      <c r="S20" s="29">
        <v>357</v>
      </c>
      <c r="T20" s="29">
        <v>240</v>
      </c>
      <c r="U20" s="29">
        <v>580</v>
      </c>
      <c r="V20" s="29">
        <v>24</v>
      </c>
      <c r="W20" s="29">
        <v>445</v>
      </c>
      <c r="X20" s="29">
        <v>311</v>
      </c>
      <c r="Y20" s="29">
        <v>0</v>
      </c>
      <c r="Z20" s="29">
        <v>0</v>
      </c>
      <c r="AA20" s="29">
        <v>0</v>
      </c>
      <c r="AB20" s="29">
        <v>484</v>
      </c>
      <c r="AC20" s="29">
        <v>715</v>
      </c>
      <c r="AD20" s="29">
        <v>6</v>
      </c>
      <c r="AE20" s="29">
        <v>0</v>
      </c>
      <c r="AF20" s="29">
        <v>233</v>
      </c>
      <c r="AG20" s="29">
        <v>0</v>
      </c>
      <c r="AH20" s="24">
        <v>360</v>
      </c>
      <c r="AI20" s="24">
        <v>0</v>
      </c>
      <c r="AJ20" s="24">
        <v>517</v>
      </c>
      <c r="AK20" s="24">
        <v>438</v>
      </c>
      <c r="AL20" s="24">
        <v>599</v>
      </c>
      <c r="AM20" s="24">
        <v>0</v>
      </c>
      <c r="AN20" s="24">
        <v>575</v>
      </c>
      <c r="AO20" s="24">
        <v>416</v>
      </c>
      <c r="AP20" s="24">
        <v>2662</v>
      </c>
      <c r="AQ20" s="24">
        <v>0</v>
      </c>
      <c r="AR20" s="24">
        <v>786</v>
      </c>
      <c r="AS20" s="24">
        <v>273</v>
      </c>
      <c r="AT20" s="24">
        <v>213</v>
      </c>
      <c r="AU20" s="24">
        <v>160</v>
      </c>
      <c r="AV20" s="24">
        <v>253</v>
      </c>
      <c r="AW20" s="24">
        <v>386</v>
      </c>
      <c r="AX20" s="24">
        <v>463</v>
      </c>
      <c r="AY20" s="24">
        <v>565</v>
      </c>
      <c r="AZ20" s="24">
        <v>268</v>
      </c>
      <c r="BA20" s="24">
        <v>355</v>
      </c>
      <c r="BB20" s="24">
        <v>438</v>
      </c>
      <c r="BC20" s="24">
        <v>584</v>
      </c>
      <c r="BD20" s="24">
        <v>376</v>
      </c>
      <c r="BE20" s="24">
        <v>398</v>
      </c>
      <c r="BF20" s="24">
        <v>469</v>
      </c>
      <c r="BG20" s="24">
        <v>909</v>
      </c>
      <c r="BH20" s="24">
        <v>0</v>
      </c>
      <c r="BI20" s="24">
        <v>404</v>
      </c>
      <c r="BJ20" s="24">
        <v>659</v>
      </c>
      <c r="BK20" s="24">
        <v>402</v>
      </c>
      <c r="BL20" s="24">
        <v>640</v>
      </c>
      <c r="BM20" s="17">
        <f t="shared" si="1"/>
        <v>21139</v>
      </c>
      <c r="BN20" s="25"/>
    </row>
    <row r="21" spans="1:66" ht="15.75" customHeight="1">
      <c r="A21" s="26">
        <v>17</v>
      </c>
      <c r="B21" s="27" t="s">
        <v>94</v>
      </c>
      <c r="C21" s="21" t="s">
        <v>73</v>
      </c>
      <c r="D21" s="21" t="s">
        <v>92</v>
      </c>
      <c r="E21" s="24">
        <v>581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108</v>
      </c>
      <c r="M21" s="24">
        <v>0</v>
      </c>
      <c r="N21" s="24">
        <v>0</v>
      </c>
      <c r="O21" s="24">
        <v>56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534</v>
      </c>
      <c r="AC21" s="24">
        <v>359</v>
      </c>
      <c r="AD21" s="24">
        <v>6</v>
      </c>
      <c r="AE21" s="24">
        <v>0</v>
      </c>
      <c r="AF21" s="24">
        <v>53</v>
      </c>
      <c r="AG21" s="24">
        <v>0</v>
      </c>
      <c r="AH21" s="24">
        <v>358</v>
      </c>
      <c r="AI21" s="24">
        <v>0</v>
      </c>
      <c r="AJ21" s="24">
        <v>465</v>
      </c>
      <c r="AK21" s="24">
        <v>0</v>
      </c>
      <c r="AL21" s="24">
        <v>588</v>
      </c>
      <c r="AM21" s="24">
        <v>0</v>
      </c>
      <c r="AN21" s="24">
        <v>311</v>
      </c>
      <c r="AO21" s="24">
        <v>394</v>
      </c>
      <c r="AP21" s="24">
        <v>1295</v>
      </c>
      <c r="AQ21" s="24">
        <v>0</v>
      </c>
      <c r="AR21" s="24">
        <v>13</v>
      </c>
      <c r="AS21" s="24">
        <v>274</v>
      </c>
      <c r="AT21" s="24">
        <v>71</v>
      </c>
      <c r="AU21" s="24">
        <v>106</v>
      </c>
      <c r="AV21" s="24">
        <v>290</v>
      </c>
      <c r="AW21" s="24">
        <v>403</v>
      </c>
      <c r="AX21" s="24">
        <v>581</v>
      </c>
      <c r="AY21" s="24">
        <v>604</v>
      </c>
      <c r="AZ21" s="24">
        <v>311</v>
      </c>
      <c r="BA21" s="24">
        <v>483</v>
      </c>
      <c r="BB21" s="24">
        <v>398</v>
      </c>
      <c r="BC21" s="24">
        <v>617</v>
      </c>
      <c r="BD21" s="24">
        <v>390</v>
      </c>
      <c r="BE21" s="24">
        <v>418</v>
      </c>
      <c r="BF21" s="24">
        <v>471</v>
      </c>
      <c r="BG21" s="24">
        <v>901</v>
      </c>
      <c r="BH21" s="24">
        <v>0</v>
      </c>
      <c r="BI21" s="24">
        <v>403</v>
      </c>
      <c r="BJ21" s="24">
        <v>694</v>
      </c>
      <c r="BK21" s="24">
        <v>319</v>
      </c>
      <c r="BL21" s="24">
        <v>671</v>
      </c>
      <c r="BM21" s="17">
        <f t="shared" si="1"/>
        <v>13526</v>
      </c>
      <c r="BN21" s="25"/>
    </row>
    <row r="22" spans="1:66" ht="15.75" customHeight="1">
      <c r="A22" s="26">
        <v>18</v>
      </c>
      <c r="B22" s="41" t="s">
        <v>95</v>
      </c>
      <c r="C22" s="42" t="s">
        <v>96</v>
      </c>
      <c r="D22" s="21" t="s">
        <v>97</v>
      </c>
      <c r="E22" s="43">
        <v>3.81</v>
      </c>
      <c r="F22" s="43">
        <v>1.81</v>
      </c>
      <c r="G22" s="43">
        <v>1.91</v>
      </c>
      <c r="H22" s="43">
        <v>3.8</v>
      </c>
      <c r="I22" s="43">
        <v>2.17</v>
      </c>
      <c r="J22" s="43">
        <v>1.7</v>
      </c>
      <c r="K22" s="43">
        <v>2.95</v>
      </c>
      <c r="L22" s="43">
        <v>2.1151749999999998</v>
      </c>
      <c r="M22" s="43">
        <v>3.73</v>
      </c>
      <c r="N22" s="43">
        <v>2.58</v>
      </c>
      <c r="O22" s="43">
        <v>2.14</v>
      </c>
      <c r="P22" s="43">
        <v>0</v>
      </c>
      <c r="Q22" s="43">
        <v>1.59</v>
      </c>
      <c r="R22" s="43">
        <v>3.97</v>
      </c>
      <c r="S22" s="43">
        <v>2.61</v>
      </c>
      <c r="T22" s="43">
        <v>1.5348250000000001</v>
      </c>
      <c r="U22" s="43">
        <v>2.84335</v>
      </c>
      <c r="V22" s="43">
        <v>3.2156500000000001</v>
      </c>
      <c r="W22" s="43">
        <v>2.25935</v>
      </c>
      <c r="X22" s="43">
        <v>2.1480250000000001</v>
      </c>
      <c r="Y22" s="43">
        <v>2.35</v>
      </c>
      <c r="Z22" s="43">
        <v>0</v>
      </c>
      <c r="AA22" s="43">
        <v>0</v>
      </c>
      <c r="AB22" s="43">
        <v>4.43</v>
      </c>
      <c r="AC22" s="43">
        <v>1.93</v>
      </c>
      <c r="AD22" s="43">
        <v>12</v>
      </c>
      <c r="AE22" s="43">
        <v>1.6</v>
      </c>
      <c r="AF22" s="43">
        <v>1.94</v>
      </c>
      <c r="AG22" s="43">
        <v>8.25</v>
      </c>
      <c r="AH22" s="43">
        <v>2.92</v>
      </c>
      <c r="AI22" s="43">
        <v>2.77</v>
      </c>
      <c r="AJ22" s="43">
        <v>2.35</v>
      </c>
      <c r="AK22" s="43">
        <v>2.39</v>
      </c>
      <c r="AL22" s="43">
        <v>3.08</v>
      </c>
      <c r="AM22" s="43">
        <v>2.1800000000000002</v>
      </c>
      <c r="AN22" s="43">
        <v>264</v>
      </c>
      <c r="AO22" s="43">
        <v>2.34</v>
      </c>
      <c r="AP22" s="43">
        <v>12.97</v>
      </c>
      <c r="AQ22" s="43">
        <v>0</v>
      </c>
      <c r="AR22" s="43">
        <v>3.34</v>
      </c>
      <c r="AS22" s="43">
        <v>1.62</v>
      </c>
      <c r="AT22" s="43">
        <v>2.0184500000000001</v>
      </c>
      <c r="AU22" s="43">
        <v>1.85</v>
      </c>
      <c r="AV22" s="43">
        <v>1.62</v>
      </c>
      <c r="AW22" s="43">
        <v>1.96</v>
      </c>
      <c r="AX22" s="43">
        <v>3.8178999999999998</v>
      </c>
      <c r="AY22" s="43">
        <v>1.8</v>
      </c>
      <c r="AZ22" s="43">
        <v>1.8</v>
      </c>
      <c r="BA22" s="43">
        <v>5.81</v>
      </c>
      <c r="BB22" s="43">
        <v>2.81</v>
      </c>
      <c r="BC22" s="43">
        <v>4.0199999999999996</v>
      </c>
      <c r="BD22" s="43">
        <v>2.2599999999999998</v>
      </c>
      <c r="BE22" s="43">
        <v>2.2000000000000002</v>
      </c>
      <c r="BF22" s="43">
        <v>2.64</v>
      </c>
      <c r="BG22" s="43">
        <v>5.56</v>
      </c>
      <c r="BH22" s="43">
        <v>4.95</v>
      </c>
      <c r="BI22" s="43">
        <v>2.4500000000000002</v>
      </c>
      <c r="BJ22" s="43">
        <v>2.78</v>
      </c>
      <c r="BK22" s="43">
        <v>2.0099999999999998</v>
      </c>
      <c r="BL22" s="43">
        <v>3.4729749999999999</v>
      </c>
      <c r="BM22" s="17">
        <f t="shared" si="1"/>
        <v>437.17569999999989</v>
      </c>
      <c r="BN22" s="44"/>
    </row>
    <row r="23" spans="1:66" ht="15.75" customHeight="1">
      <c r="A23" s="45"/>
      <c r="B23" s="46" t="s">
        <v>98</v>
      </c>
      <c r="C23" s="21"/>
      <c r="D23" s="21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17"/>
      <c r="BN23" s="25"/>
    </row>
    <row r="24" spans="1:66" ht="15.75" customHeight="1">
      <c r="A24" s="45">
        <v>1</v>
      </c>
      <c r="B24" s="47" t="s">
        <v>99</v>
      </c>
      <c r="C24" s="21" t="s">
        <v>100</v>
      </c>
      <c r="D24" s="21" t="s">
        <v>101</v>
      </c>
      <c r="E24" s="40">
        <v>1047</v>
      </c>
      <c r="F24" s="40">
        <v>1047</v>
      </c>
      <c r="G24" s="40">
        <v>1047</v>
      </c>
      <c r="H24" s="40">
        <v>1047</v>
      </c>
      <c r="I24" s="40">
        <v>1047</v>
      </c>
      <c r="J24" s="40">
        <v>1047</v>
      </c>
      <c r="K24" s="40">
        <v>1047</v>
      </c>
      <c r="L24" s="40">
        <v>1047</v>
      </c>
      <c r="M24" s="40">
        <v>1047</v>
      </c>
      <c r="N24" s="40">
        <v>1047</v>
      </c>
      <c r="O24" s="40">
        <v>1047</v>
      </c>
      <c r="P24" s="40">
        <v>1047</v>
      </c>
      <c r="Q24" s="40">
        <v>1047</v>
      </c>
      <c r="R24" s="40">
        <v>1047</v>
      </c>
      <c r="S24" s="40">
        <v>1047</v>
      </c>
      <c r="T24" s="40">
        <v>1047</v>
      </c>
      <c r="U24" s="40">
        <v>1047</v>
      </c>
      <c r="V24" s="40">
        <v>1047</v>
      </c>
      <c r="W24" s="40">
        <v>1047</v>
      </c>
      <c r="X24" s="40">
        <v>1047</v>
      </c>
      <c r="Y24" s="40">
        <v>1047</v>
      </c>
      <c r="Z24" s="40">
        <v>1047</v>
      </c>
      <c r="AA24" s="40">
        <v>1047</v>
      </c>
      <c r="AB24" s="40">
        <v>1047</v>
      </c>
      <c r="AC24" s="40">
        <v>1047</v>
      </c>
      <c r="AD24" s="40">
        <v>1047</v>
      </c>
      <c r="AE24" s="40">
        <v>1047</v>
      </c>
      <c r="AF24" s="40">
        <v>1047</v>
      </c>
      <c r="AG24" s="40">
        <v>1047</v>
      </c>
      <c r="AH24" s="40">
        <v>1047</v>
      </c>
      <c r="AI24" s="40">
        <v>1047</v>
      </c>
      <c r="AJ24" s="40">
        <v>1047</v>
      </c>
      <c r="AK24" s="40">
        <v>1047</v>
      </c>
      <c r="AL24" s="40">
        <v>1047</v>
      </c>
      <c r="AM24" s="40">
        <v>1047</v>
      </c>
      <c r="AN24" s="40">
        <v>1047</v>
      </c>
      <c r="AO24" s="40">
        <v>1047</v>
      </c>
      <c r="AP24" s="40">
        <v>1047</v>
      </c>
      <c r="AQ24" s="40">
        <v>1047</v>
      </c>
      <c r="AR24" s="40">
        <v>1047</v>
      </c>
      <c r="AS24" s="40">
        <v>1047</v>
      </c>
      <c r="AT24" s="40">
        <v>1047</v>
      </c>
      <c r="AU24" s="40">
        <v>1047</v>
      </c>
      <c r="AV24" s="40">
        <v>1047</v>
      </c>
      <c r="AW24" s="40">
        <v>1047</v>
      </c>
      <c r="AX24" s="40">
        <v>1047</v>
      </c>
      <c r="AY24" s="40">
        <v>1047</v>
      </c>
      <c r="AZ24" s="40">
        <v>1047</v>
      </c>
      <c r="BA24" s="40">
        <v>1047</v>
      </c>
      <c r="BB24" s="40">
        <v>1047</v>
      </c>
      <c r="BC24" s="40">
        <v>1047</v>
      </c>
      <c r="BD24" s="40">
        <v>1047</v>
      </c>
      <c r="BE24" s="40">
        <v>1047</v>
      </c>
      <c r="BF24" s="40">
        <v>1047</v>
      </c>
      <c r="BG24" s="40">
        <v>1047</v>
      </c>
      <c r="BH24" s="40">
        <v>1047</v>
      </c>
      <c r="BI24" s="40">
        <v>1047</v>
      </c>
      <c r="BJ24" s="40">
        <v>1047</v>
      </c>
      <c r="BK24" s="40">
        <v>1047</v>
      </c>
      <c r="BL24" s="40">
        <v>1047</v>
      </c>
      <c r="BM24" s="17">
        <v>1047</v>
      </c>
      <c r="BN24" s="48"/>
    </row>
    <row r="25" spans="1:66" ht="15.75" customHeight="1">
      <c r="A25" s="45">
        <v>2</v>
      </c>
      <c r="B25" s="47" t="s">
        <v>102</v>
      </c>
      <c r="C25" s="21" t="s">
        <v>103</v>
      </c>
      <c r="D25" s="21" t="s">
        <v>104</v>
      </c>
      <c r="E25" s="40" t="s">
        <v>105</v>
      </c>
      <c r="F25" s="40" t="s">
        <v>105</v>
      </c>
      <c r="G25" s="40" t="s">
        <v>105</v>
      </c>
      <c r="H25" s="40" t="s">
        <v>105</v>
      </c>
      <c r="I25" s="40" t="s">
        <v>105</v>
      </c>
      <c r="J25" s="40" t="s">
        <v>105</v>
      </c>
      <c r="K25" s="40" t="s">
        <v>105</v>
      </c>
      <c r="L25" s="40" t="s">
        <v>105</v>
      </c>
      <c r="M25" s="40" t="s">
        <v>105</v>
      </c>
      <c r="N25" s="40" t="s">
        <v>105</v>
      </c>
      <c r="O25" s="40" t="s">
        <v>105</v>
      </c>
      <c r="P25" s="40" t="s">
        <v>105</v>
      </c>
      <c r="Q25" s="40" t="s">
        <v>105</v>
      </c>
      <c r="R25" s="40" t="s">
        <v>105</v>
      </c>
      <c r="S25" s="40" t="s">
        <v>105</v>
      </c>
      <c r="T25" s="40" t="s">
        <v>105</v>
      </c>
      <c r="U25" s="40" t="s">
        <v>105</v>
      </c>
      <c r="V25" s="40" t="s">
        <v>105</v>
      </c>
      <c r="W25" s="40" t="s">
        <v>105</v>
      </c>
      <c r="X25" s="40" t="s">
        <v>105</v>
      </c>
      <c r="Y25" s="40" t="s">
        <v>105</v>
      </c>
      <c r="Z25" s="40" t="s">
        <v>105</v>
      </c>
      <c r="AA25" s="40" t="s">
        <v>105</v>
      </c>
      <c r="AB25" s="40" t="s">
        <v>105</v>
      </c>
      <c r="AC25" s="40" t="s">
        <v>105</v>
      </c>
      <c r="AD25" s="40" t="s">
        <v>105</v>
      </c>
      <c r="AE25" s="40" t="s">
        <v>105</v>
      </c>
      <c r="AF25" s="40" t="s">
        <v>105</v>
      </c>
      <c r="AG25" s="40" t="s">
        <v>105</v>
      </c>
      <c r="AH25" s="40" t="s">
        <v>105</v>
      </c>
      <c r="AI25" s="40" t="s">
        <v>105</v>
      </c>
      <c r="AJ25" s="40" t="s">
        <v>105</v>
      </c>
      <c r="AK25" s="40" t="s">
        <v>105</v>
      </c>
      <c r="AL25" s="40" t="s">
        <v>105</v>
      </c>
      <c r="AM25" s="40" t="s">
        <v>105</v>
      </c>
      <c r="AN25" s="40" t="s">
        <v>105</v>
      </c>
      <c r="AO25" s="40" t="s">
        <v>105</v>
      </c>
      <c r="AP25" s="40" t="s">
        <v>105</v>
      </c>
      <c r="AQ25" s="40" t="s">
        <v>105</v>
      </c>
      <c r="AR25" s="40" t="s">
        <v>105</v>
      </c>
      <c r="AS25" s="40" t="s">
        <v>105</v>
      </c>
      <c r="AT25" s="40" t="s">
        <v>105</v>
      </c>
      <c r="AU25" s="40" t="s">
        <v>105</v>
      </c>
      <c r="AV25" s="40" t="s">
        <v>105</v>
      </c>
      <c r="AW25" s="40" t="s">
        <v>105</v>
      </c>
      <c r="AX25" s="40" t="s">
        <v>105</v>
      </c>
      <c r="AY25" s="40" t="s">
        <v>105</v>
      </c>
      <c r="AZ25" s="40" t="s">
        <v>105</v>
      </c>
      <c r="BA25" s="40" t="s">
        <v>105</v>
      </c>
      <c r="BB25" s="40" t="s">
        <v>105</v>
      </c>
      <c r="BC25" s="40" t="s">
        <v>105</v>
      </c>
      <c r="BD25" s="40" t="s">
        <v>105</v>
      </c>
      <c r="BE25" s="40" t="s">
        <v>105</v>
      </c>
      <c r="BF25" s="40" t="s">
        <v>105</v>
      </c>
      <c r="BG25" s="40" t="s">
        <v>105</v>
      </c>
      <c r="BH25" s="40" t="s">
        <v>105</v>
      </c>
      <c r="BI25" s="40" t="s">
        <v>105</v>
      </c>
      <c r="BJ25" s="40" t="s">
        <v>105</v>
      </c>
      <c r="BK25" s="40" t="s">
        <v>105</v>
      </c>
      <c r="BL25" s="40" t="s">
        <v>105</v>
      </c>
      <c r="BM25" s="17" t="s">
        <v>105</v>
      </c>
      <c r="BN25" s="48"/>
    </row>
    <row r="26" spans="1:66" ht="33.75" customHeight="1">
      <c r="A26" s="45">
        <v>3</v>
      </c>
      <c r="B26" s="47" t="s">
        <v>106</v>
      </c>
      <c r="C26" s="21" t="s">
        <v>107</v>
      </c>
      <c r="D26" s="21" t="s">
        <v>108</v>
      </c>
      <c r="E26" s="40" t="s">
        <v>109</v>
      </c>
      <c r="F26" s="40" t="s">
        <v>109</v>
      </c>
      <c r="G26" s="40" t="s">
        <v>109</v>
      </c>
      <c r="H26" s="40" t="s">
        <v>109</v>
      </c>
      <c r="I26" s="40" t="s">
        <v>109</v>
      </c>
      <c r="J26" s="40" t="s">
        <v>109</v>
      </c>
      <c r="K26" s="40" t="s">
        <v>109</v>
      </c>
      <c r="L26" s="40" t="s">
        <v>109</v>
      </c>
      <c r="M26" s="40" t="s">
        <v>109</v>
      </c>
      <c r="N26" s="40" t="s">
        <v>109</v>
      </c>
      <c r="O26" s="40" t="s">
        <v>109</v>
      </c>
      <c r="P26" s="40" t="s">
        <v>109</v>
      </c>
      <c r="Q26" s="40" t="s">
        <v>109</v>
      </c>
      <c r="R26" s="40" t="s">
        <v>109</v>
      </c>
      <c r="S26" s="40" t="s">
        <v>109</v>
      </c>
      <c r="T26" s="40" t="s">
        <v>109</v>
      </c>
      <c r="U26" s="40" t="s">
        <v>109</v>
      </c>
      <c r="V26" s="40" t="s">
        <v>109</v>
      </c>
      <c r="W26" s="40" t="s">
        <v>109</v>
      </c>
      <c r="X26" s="40" t="s">
        <v>109</v>
      </c>
      <c r="Y26" s="40" t="s">
        <v>109</v>
      </c>
      <c r="Z26" s="40" t="s">
        <v>109</v>
      </c>
      <c r="AA26" s="40" t="s">
        <v>109</v>
      </c>
      <c r="AB26" s="40" t="s">
        <v>109</v>
      </c>
      <c r="AC26" s="40" t="s">
        <v>109</v>
      </c>
      <c r="AD26" s="40" t="s">
        <v>109</v>
      </c>
      <c r="AE26" s="40" t="s">
        <v>109</v>
      </c>
      <c r="AF26" s="40" t="s">
        <v>109</v>
      </c>
      <c r="AG26" s="40" t="s">
        <v>109</v>
      </c>
      <c r="AH26" s="40" t="s">
        <v>109</v>
      </c>
      <c r="AI26" s="40" t="s">
        <v>109</v>
      </c>
      <c r="AJ26" s="40" t="s">
        <v>109</v>
      </c>
      <c r="AK26" s="40" t="s">
        <v>109</v>
      </c>
      <c r="AL26" s="40" t="s">
        <v>109</v>
      </c>
      <c r="AM26" s="40" t="s">
        <v>109</v>
      </c>
      <c r="AN26" s="40" t="s">
        <v>109</v>
      </c>
      <c r="AO26" s="40" t="s">
        <v>109</v>
      </c>
      <c r="AP26" s="40" t="s">
        <v>109</v>
      </c>
      <c r="AQ26" s="40" t="s">
        <v>109</v>
      </c>
      <c r="AR26" s="40" t="s">
        <v>109</v>
      </c>
      <c r="AS26" s="40" t="s">
        <v>109</v>
      </c>
      <c r="AT26" s="40" t="s">
        <v>109</v>
      </c>
      <c r="AU26" s="40" t="s">
        <v>109</v>
      </c>
      <c r="AV26" s="40" t="s">
        <v>109</v>
      </c>
      <c r="AW26" s="40" t="s">
        <v>109</v>
      </c>
      <c r="AX26" s="40" t="s">
        <v>109</v>
      </c>
      <c r="AY26" s="40" t="s">
        <v>109</v>
      </c>
      <c r="AZ26" s="40" t="s">
        <v>109</v>
      </c>
      <c r="BA26" s="40" t="s">
        <v>109</v>
      </c>
      <c r="BB26" s="40" t="s">
        <v>109</v>
      </c>
      <c r="BC26" s="40" t="s">
        <v>109</v>
      </c>
      <c r="BD26" s="40" t="s">
        <v>109</v>
      </c>
      <c r="BE26" s="40" t="s">
        <v>109</v>
      </c>
      <c r="BF26" s="40" t="s">
        <v>109</v>
      </c>
      <c r="BG26" s="40" t="s">
        <v>109</v>
      </c>
      <c r="BH26" s="40" t="s">
        <v>109</v>
      </c>
      <c r="BI26" s="40" t="s">
        <v>109</v>
      </c>
      <c r="BJ26" s="40" t="s">
        <v>109</v>
      </c>
      <c r="BK26" s="40" t="s">
        <v>109</v>
      </c>
      <c r="BL26" s="40" t="s">
        <v>109</v>
      </c>
      <c r="BM26" s="17" t="s">
        <v>109</v>
      </c>
      <c r="BN26" s="48"/>
    </row>
    <row r="27" spans="1:66" ht="15.75" customHeight="1">
      <c r="A27" s="49"/>
      <c r="B27" s="50" t="s">
        <v>110</v>
      </c>
      <c r="C27" s="42"/>
      <c r="D27" s="21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17"/>
      <c r="BN27" s="44"/>
    </row>
    <row r="28" spans="1:66" ht="15.75" customHeight="1">
      <c r="A28" s="49"/>
      <c r="B28" s="51" t="s">
        <v>111</v>
      </c>
      <c r="C28" s="52"/>
      <c r="D28" s="53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17"/>
      <c r="BN28" s="38"/>
    </row>
    <row r="29" spans="1:66" ht="15.75" customHeight="1">
      <c r="A29" s="54">
        <v>1</v>
      </c>
      <c r="B29" s="55" t="s">
        <v>112</v>
      </c>
      <c r="C29" s="21" t="s">
        <v>113</v>
      </c>
      <c r="D29" s="21" t="s">
        <v>114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/>
      <c r="AF29" s="39">
        <v>0</v>
      </c>
      <c r="AG29" s="56"/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3.81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  <c r="BL29" s="39">
        <v>0</v>
      </c>
      <c r="BM29" s="17">
        <f t="shared" ref="BM29:BM35" si="2">SUM(E29:BL29)</f>
        <v>3.81</v>
      </c>
      <c r="BN29" s="57"/>
    </row>
    <row r="30" spans="1:66" ht="15.75" customHeight="1">
      <c r="A30" s="54">
        <v>2</v>
      </c>
      <c r="B30" s="55" t="s">
        <v>115</v>
      </c>
      <c r="C30" s="21" t="s">
        <v>113</v>
      </c>
      <c r="D30" s="21" t="s">
        <v>114</v>
      </c>
      <c r="E30" s="39">
        <v>498</v>
      </c>
      <c r="F30" s="39">
        <v>348</v>
      </c>
      <c r="G30" s="39">
        <v>375</v>
      </c>
      <c r="H30" s="39">
        <v>452</v>
      </c>
      <c r="I30" s="39">
        <v>0</v>
      </c>
      <c r="J30" s="39">
        <v>472</v>
      </c>
      <c r="K30" s="39">
        <v>393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422</v>
      </c>
      <c r="S30" s="39">
        <v>0</v>
      </c>
      <c r="T30" s="39">
        <v>0</v>
      </c>
      <c r="U30" s="39">
        <v>457</v>
      </c>
      <c r="V30" s="39">
        <v>0</v>
      </c>
      <c r="W30" s="39">
        <v>427</v>
      </c>
      <c r="X30" s="39">
        <v>0</v>
      </c>
      <c r="Y30" s="39">
        <v>0</v>
      </c>
      <c r="Z30" s="39">
        <v>352</v>
      </c>
      <c r="AA30" s="39">
        <v>327</v>
      </c>
      <c r="AB30" s="39">
        <v>386</v>
      </c>
      <c r="AC30" s="39">
        <v>389</v>
      </c>
      <c r="AD30" s="39">
        <v>386</v>
      </c>
      <c r="AE30" s="39">
        <v>437</v>
      </c>
      <c r="AF30" s="39">
        <v>0</v>
      </c>
      <c r="AG30" s="39">
        <v>374</v>
      </c>
      <c r="AH30" s="39">
        <v>348</v>
      </c>
      <c r="AI30" s="39">
        <v>388</v>
      </c>
      <c r="AJ30" s="39">
        <v>468</v>
      </c>
      <c r="AK30" s="39">
        <v>368</v>
      </c>
      <c r="AL30" s="39">
        <v>394</v>
      </c>
      <c r="AM30" s="39">
        <v>472</v>
      </c>
      <c r="AN30" s="39">
        <v>457</v>
      </c>
      <c r="AO30" s="39">
        <v>452</v>
      </c>
      <c r="AP30" s="39">
        <v>437</v>
      </c>
      <c r="AQ30" s="39">
        <v>384</v>
      </c>
      <c r="AR30" s="39">
        <v>487</v>
      </c>
      <c r="AS30" s="39">
        <v>458</v>
      </c>
      <c r="AT30" s="39">
        <v>0</v>
      </c>
      <c r="AU30" s="39">
        <v>398</v>
      </c>
      <c r="AV30" s="39">
        <v>487</v>
      </c>
      <c r="AW30" s="39">
        <v>489</v>
      </c>
      <c r="AX30" s="39">
        <v>498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  <c r="BL30" s="39">
        <v>0</v>
      </c>
      <c r="BM30" s="17">
        <f t="shared" si="2"/>
        <v>13480</v>
      </c>
      <c r="BN30" s="57"/>
    </row>
    <row r="31" spans="1:66" ht="15.75" customHeight="1">
      <c r="A31" s="54">
        <v>3</v>
      </c>
      <c r="B31" s="55" t="s">
        <v>116</v>
      </c>
      <c r="C31" s="21" t="s">
        <v>113</v>
      </c>
      <c r="D31" s="21" t="s">
        <v>114</v>
      </c>
      <c r="E31" s="39">
        <v>2950</v>
      </c>
      <c r="F31" s="39">
        <v>6740</v>
      </c>
      <c r="G31" s="39">
        <v>2460</v>
      </c>
      <c r="H31" s="39">
        <v>5360</v>
      </c>
      <c r="I31" s="39">
        <v>1450</v>
      </c>
      <c r="J31" s="39">
        <v>6490</v>
      </c>
      <c r="K31" s="39">
        <v>4170</v>
      </c>
      <c r="L31" s="39">
        <v>0</v>
      </c>
      <c r="M31" s="39">
        <v>0</v>
      </c>
      <c r="N31" s="39">
        <v>0</v>
      </c>
      <c r="O31" s="39">
        <v>6140</v>
      </c>
      <c r="P31" s="39">
        <v>0</v>
      </c>
      <c r="Q31" s="39">
        <v>0</v>
      </c>
      <c r="R31" s="39">
        <v>9890</v>
      </c>
      <c r="S31" s="39">
        <v>0</v>
      </c>
      <c r="T31" s="39">
        <v>0</v>
      </c>
      <c r="U31" s="39">
        <v>8440</v>
      </c>
      <c r="V31" s="39">
        <v>0</v>
      </c>
      <c r="W31" s="39">
        <v>5300</v>
      </c>
      <c r="X31" s="39">
        <v>0</v>
      </c>
      <c r="Y31" s="39">
        <v>0</v>
      </c>
      <c r="Z31" s="39">
        <v>7230</v>
      </c>
      <c r="AA31" s="39">
        <v>2755</v>
      </c>
      <c r="AB31" s="39">
        <v>9100</v>
      </c>
      <c r="AC31" s="39">
        <v>1500</v>
      </c>
      <c r="AD31" s="39">
        <v>1680</v>
      </c>
      <c r="AE31" s="39">
        <v>3730</v>
      </c>
      <c r="AF31" s="39">
        <v>0</v>
      </c>
      <c r="AG31" s="39">
        <v>7390</v>
      </c>
      <c r="AH31" s="39">
        <v>2150</v>
      </c>
      <c r="AI31" s="39">
        <v>3470</v>
      </c>
      <c r="AJ31" s="39">
        <v>4888</v>
      </c>
      <c r="AK31" s="39">
        <v>530</v>
      </c>
      <c r="AL31" s="39">
        <v>7885</v>
      </c>
      <c r="AM31" s="39">
        <v>350</v>
      </c>
      <c r="AN31" s="39">
        <v>1580</v>
      </c>
      <c r="AO31" s="39">
        <v>2854</v>
      </c>
      <c r="AP31" s="39">
        <v>5874</v>
      </c>
      <c r="AQ31" s="39">
        <v>5230</v>
      </c>
      <c r="AR31" s="39">
        <v>3857</v>
      </c>
      <c r="AS31" s="39">
        <v>1155</v>
      </c>
      <c r="AT31" s="39">
        <v>0</v>
      </c>
      <c r="AU31" s="39">
        <v>2590</v>
      </c>
      <c r="AV31" s="39">
        <v>1510</v>
      </c>
      <c r="AW31" s="39">
        <v>5980</v>
      </c>
      <c r="AX31" s="39">
        <v>2950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  <c r="BL31" s="39">
        <v>0</v>
      </c>
      <c r="BM31" s="17">
        <f t="shared" si="2"/>
        <v>145628</v>
      </c>
      <c r="BN31" s="57"/>
    </row>
    <row r="32" spans="1:66" ht="15.75" customHeight="1">
      <c r="A32" s="54">
        <v>4</v>
      </c>
      <c r="B32" s="55" t="s">
        <v>117</v>
      </c>
      <c r="C32" s="21" t="s">
        <v>113</v>
      </c>
      <c r="D32" s="21" t="s">
        <v>118</v>
      </c>
      <c r="E32" s="39">
        <v>2988</v>
      </c>
      <c r="F32" s="39">
        <v>1854</v>
      </c>
      <c r="G32" s="39">
        <v>1543</v>
      </c>
      <c r="H32" s="39">
        <v>1125</v>
      </c>
      <c r="I32" s="39">
        <v>1100</v>
      </c>
      <c r="J32" s="39">
        <v>3225</v>
      </c>
      <c r="K32" s="39">
        <v>1102</v>
      </c>
      <c r="L32" s="39">
        <v>3885</v>
      </c>
      <c r="M32" s="39">
        <v>1880</v>
      </c>
      <c r="N32" s="39">
        <v>3724</v>
      </c>
      <c r="O32" s="39">
        <v>988</v>
      </c>
      <c r="P32" s="39">
        <v>1900</v>
      </c>
      <c r="Q32" s="39">
        <v>1128</v>
      </c>
      <c r="R32" s="39">
        <v>2400</v>
      </c>
      <c r="S32" s="39">
        <v>954</v>
      </c>
      <c r="T32" s="39">
        <v>1724</v>
      </c>
      <c r="U32" s="39">
        <v>1200</v>
      </c>
      <c r="V32" s="39">
        <v>2600</v>
      </c>
      <c r="W32" s="39">
        <v>1445</v>
      </c>
      <c r="X32" s="39">
        <v>2800</v>
      </c>
      <c r="Y32" s="39">
        <v>2683</v>
      </c>
      <c r="Z32" s="39">
        <v>1400</v>
      </c>
      <c r="AA32" s="39">
        <v>1200</v>
      </c>
      <c r="AB32" s="39">
        <v>1400</v>
      </c>
      <c r="AC32" s="39">
        <v>1500</v>
      </c>
      <c r="AD32" s="39">
        <v>1600</v>
      </c>
      <c r="AE32" s="39">
        <v>2800</v>
      </c>
      <c r="AF32" s="39">
        <v>1850</v>
      </c>
      <c r="AG32" s="39">
        <v>1500</v>
      </c>
      <c r="AH32" s="39">
        <v>2300</v>
      </c>
      <c r="AI32" s="39">
        <v>1900</v>
      </c>
      <c r="AJ32" s="39">
        <v>5200</v>
      </c>
      <c r="AK32" s="39">
        <v>1000</v>
      </c>
      <c r="AL32" s="39">
        <v>4500</v>
      </c>
      <c r="AM32" s="39">
        <v>2800</v>
      </c>
      <c r="AN32" s="39">
        <v>2754</v>
      </c>
      <c r="AO32" s="39">
        <v>2200</v>
      </c>
      <c r="AP32" s="39">
        <v>3800</v>
      </c>
      <c r="AQ32" s="39">
        <v>1800</v>
      </c>
      <c r="AR32" s="39">
        <v>1600</v>
      </c>
      <c r="AS32" s="39">
        <v>1875</v>
      </c>
      <c r="AT32" s="39">
        <v>1830</v>
      </c>
      <c r="AU32" s="39">
        <v>1795</v>
      </c>
      <c r="AV32" s="39">
        <v>320</v>
      </c>
      <c r="AW32" s="39">
        <v>5435</v>
      </c>
      <c r="AX32" s="39">
        <v>2988</v>
      </c>
      <c r="AY32" s="39">
        <v>2300</v>
      </c>
      <c r="AZ32" s="39">
        <v>1800</v>
      </c>
      <c r="BA32" s="39">
        <v>2400</v>
      </c>
      <c r="BB32" s="39">
        <v>1800</v>
      </c>
      <c r="BC32" s="39">
        <v>2300</v>
      </c>
      <c r="BD32" s="39">
        <v>2600</v>
      </c>
      <c r="BE32" s="39">
        <v>1500</v>
      </c>
      <c r="BF32" s="39">
        <v>2800</v>
      </c>
      <c r="BG32" s="39">
        <v>1700</v>
      </c>
      <c r="BH32" s="39">
        <v>2500</v>
      </c>
      <c r="BI32" s="39">
        <v>1800</v>
      </c>
      <c r="BJ32" s="39">
        <v>2800</v>
      </c>
      <c r="BK32" s="39">
        <v>1600</v>
      </c>
      <c r="BL32" s="39">
        <v>1600</v>
      </c>
      <c r="BM32" s="17">
        <f t="shared" si="2"/>
        <v>129095</v>
      </c>
      <c r="BN32" s="57"/>
    </row>
    <row r="33" spans="1:66" ht="15.75" customHeight="1">
      <c r="A33" s="54">
        <v>5</v>
      </c>
      <c r="B33" s="55" t="s">
        <v>119</v>
      </c>
      <c r="C33" s="21" t="s">
        <v>73</v>
      </c>
      <c r="D33" s="21" t="s">
        <v>120</v>
      </c>
      <c r="E33" s="24">
        <v>5</v>
      </c>
      <c r="F33" s="24">
        <v>5</v>
      </c>
      <c r="G33" s="24">
        <v>3</v>
      </c>
      <c r="H33" s="24">
        <v>1</v>
      </c>
      <c r="I33" s="24">
        <v>2</v>
      </c>
      <c r="J33" s="24">
        <v>4</v>
      </c>
      <c r="K33" s="24">
        <v>3</v>
      </c>
      <c r="L33" s="24">
        <v>1</v>
      </c>
      <c r="M33" s="24">
        <v>2</v>
      </c>
      <c r="N33" s="24">
        <v>4</v>
      </c>
      <c r="O33" s="24">
        <v>3</v>
      </c>
      <c r="P33" s="24">
        <v>2</v>
      </c>
      <c r="Q33" s="24">
        <v>1</v>
      </c>
      <c r="R33" s="24">
        <v>3</v>
      </c>
      <c r="S33" s="24">
        <v>2</v>
      </c>
      <c r="T33" s="24">
        <v>2</v>
      </c>
      <c r="U33" s="24">
        <v>1</v>
      </c>
      <c r="V33" s="24">
        <v>4</v>
      </c>
      <c r="W33" s="24">
        <v>3</v>
      </c>
      <c r="X33" s="24">
        <v>2</v>
      </c>
      <c r="Y33" s="24">
        <v>4</v>
      </c>
      <c r="Z33" s="24">
        <v>2</v>
      </c>
      <c r="AA33" s="24">
        <v>1</v>
      </c>
      <c r="AB33" s="24">
        <v>2</v>
      </c>
      <c r="AC33" s="24">
        <v>2</v>
      </c>
      <c r="AD33" s="24">
        <v>1</v>
      </c>
      <c r="AE33" s="24">
        <v>2</v>
      </c>
      <c r="AF33" s="24">
        <v>2</v>
      </c>
      <c r="AG33" s="24">
        <v>1</v>
      </c>
      <c r="AH33" s="24">
        <v>2</v>
      </c>
      <c r="AI33" s="24">
        <v>2</v>
      </c>
      <c r="AJ33" s="24">
        <v>3</v>
      </c>
      <c r="AK33" s="24">
        <v>1</v>
      </c>
      <c r="AL33" s="24">
        <v>2</v>
      </c>
      <c r="AM33" s="24">
        <v>3</v>
      </c>
      <c r="AN33" s="24">
        <v>2</v>
      </c>
      <c r="AO33" s="24">
        <v>1</v>
      </c>
      <c r="AP33" s="24">
        <v>4</v>
      </c>
      <c r="AQ33" s="24">
        <v>4</v>
      </c>
      <c r="AR33" s="24">
        <v>2</v>
      </c>
      <c r="AS33" s="24">
        <v>1</v>
      </c>
      <c r="AT33" s="24">
        <v>2</v>
      </c>
      <c r="AU33" s="24">
        <v>3</v>
      </c>
      <c r="AV33" s="24">
        <v>0</v>
      </c>
      <c r="AW33" s="24">
        <v>3</v>
      </c>
      <c r="AX33" s="24">
        <v>1</v>
      </c>
      <c r="AY33" s="56">
        <v>2</v>
      </c>
      <c r="AZ33" s="56">
        <v>1</v>
      </c>
      <c r="BA33" s="56">
        <v>3</v>
      </c>
      <c r="BB33" s="56">
        <v>1</v>
      </c>
      <c r="BC33" s="56">
        <v>2</v>
      </c>
      <c r="BD33" s="56">
        <v>2</v>
      </c>
      <c r="BE33" s="56">
        <v>1</v>
      </c>
      <c r="BF33" s="56">
        <v>2</v>
      </c>
      <c r="BG33" s="56">
        <v>2</v>
      </c>
      <c r="BH33" s="56">
        <v>2</v>
      </c>
      <c r="BI33" s="56">
        <v>2</v>
      </c>
      <c r="BJ33" s="56">
        <v>7</v>
      </c>
      <c r="BK33" s="56">
        <v>2</v>
      </c>
      <c r="BL33" s="56">
        <v>8</v>
      </c>
      <c r="BM33" s="17">
        <f t="shared" si="2"/>
        <v>143</v>
      </c>
      <c r="BN33" s="58"/>
    </row>
    <row r="34" spans="1:66" ht="15.75" customHeight="1">
      <c r="A34" s="54">
        <v>6</v>
      </c>
      <c r="B34" s="55" t="s">
        <v>121</v>
      </c>
      <c r="C34" s="21" t="s">
        <v>73</v>
      </c>
      <c r="D34" s="21" t="s">
        <v>120</v>
      </c>
      <c r="E34" s="24">
        <v>0</v>
      </c>
      <c r="F34" s="24">
        <v>4</v>
      </c>
      <c r="G34" s="24">
        <v>1</v>
      </c>
      <c r="H34" s="24">
        <v>4</v>
      </c>
      <c r="I34" s="24">
        <v>3</v>
      </c>
      <c r="J34" s="24">
        <v>4</v>
      </c>
      <c r="K34" s="24">
        <v>3</v>
      </c>
      <c r="L34" s="24">
        <v>4</v>
      </c>
      <c r="M34" s="24">
        <v>6</v>
      </c>
      <c r="N34" s="24">
        <v>3</v>
      </c>
      <c r="O34" s="24">
        <v>6</v>
      </c>
      <c r="P34" s="24">
        <v>9</v>
      </c>
      <c r="Q34" s="24">
        <v>6</v>
      </c>
      <c r="R34" s="24">
        <v>5</v>
      </c>
      <c r="S34" s="24">
        <v>8</v>
      </c>
      <c r="T34" s="24">
        <v>5</v>
      </c>
      <c r="U34" s="24">
        <v>4</v>
      </c>
      <c r="V34" s="24">
        <v>5</v>
      </c>
      <c r="W34" s="24">
        <v>3</v>
      </c>
      <c r="X34" s="24">
        <v>5</v>
      </c>
      <c r="Y34" s="24">
        <v>7</v>
      </c>
      <c r="Z34" s="24">
        <v>0</v>
      </c>
      <c r="AA34" s="24">
        <v>0</v>
      </c>
      <c r="AB34" s="24">
        <v>0</v>
      </c>
      <c r="AC34" s="24">
        <v>0</v>
      </c>
      <c r="AD34" s="24">
        <v>2</v>
      </c>
      <c r="AE34" s="24">
        <v>1</v>
      </c>
      <c r="AF34" s="24">
        <v>3</v>
      </c>
      <c r="AG34" s="24">
        <v>0</v>
      </c>
      <c r="AH34" s="24">
        <v>3</v>
      </c>
      <c r="AI34" s="24">
        <v>2</v>
      </c>
      <c r="AJ34" s="24">
        <v>3</v>
      </c>
      <c r="AK34" s="24">
        <v>4</v>
      </c>
      <c r="AL34" s="24">
        <v>2</v>
      </c>
      <c r="AM34" s="24">
        <v>3</v>
      </c>
      <c r="AN34" s="24">
        <v>6</v>
      </c>
      <c r="AO34" s="24">
        <v>3</v>
      </c>
      <c r="AP34" s="24">
        <v>2</v>
      </c>
      <c r="AQ34" s="24">
        <v>3</v>
      </c>
      <c r="AR34" s="24">
        <v>2</v>
      </c>
      <c r="AS34" s="24">
        <v>1</v>
      </c>
      <c r="AT34" s="24">
        <v>6</v>
      </c>
      <c r="AU34" s="24">
        <v>6</v>
      </c>
      <c r="AV34" s="24">
        <v>3</v>
      </c>
      <c r="AW34" s="24">
        <v>2</v>
      </c>
      <c r="AX34" s="24">
        <v>2</v>
      </c>
      <c r="AY34" s="56">
        <v>8</v>
      </c>
      <c r="AZ34" s="56">
        <v>3</v>
      </c>
      <c r="BA34" s="56">
        <v>5</v>
      </c>
      <c r="BB34" s="56">
        <v>5</v>
      </c>
      <c r="BC34" s="56">
        <v>11</v>
      </c>
      <c r="BD34" s="56">
        <v>1</v>
      </c>
      <c r="BE34" s="56">
        <v>6</v>
      </c>
      <c r="BF34" s="56">
        <v>5</v>
      </c>
      <c r="BG34" s="56">
        <v>7</v>
      </c>
      <c r="BH34" s="56">
        <v>11</v>
      </c>
      <c r="BI34" s="56">
        <v>1</v>
      </c>
      <c r="BJ34" s="56">
        <v>1</v>
      </c>
      <c r="BK34" s="56">
        <v>3</v>
      </c>
      <c r="BL34" s="56">
        <v>1</v>
      </c>
      <c r="BM34" s="17">
        <f t="shared" si="2"/>
        <v>222</v>
      </c>
      <c r="BN34" s="58"/>
    </row>
    <row r="35" spans="1:66" ht="15.75" customHeight="1">
      <c r="A35" s="49">
        <v>7</v>
      </c>
      <c r="B35" s="59" t="s">
        <v>122</v>
      </c>
      <c r="C35" s="21" t="s">
        <v>73</v>
      </c>
      <c r="D35" s="21" t="s">
        <v>120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2</v>
      </c>
      <c r="O35" s="24">
        <v>2</v>
      </c>
      <c r="P35" s="24">
        <v>0</v>
      </c>
      <c r="Q35" s="24">
        <v>1</v>
      </c>
      <c r="R35" s="24">
        <v>1</v>
      </c>
      <c r="S35" s="24">
        <v>1</v>
      </c>
      <c r="T35" s="24">
        <v>0</v>
      </c>
      <c r="U35" s="24">
        <v>2</v>
      </c>
      <c r="V35" s="24">
        <v>1</v>
      </c>
      <c r="W35" s="24">
        <v>1</v>
      </c>
      <c r="X35" s="24">
        <v>1</v>
      </c>
      <c r="Y35" s="24">
        <v>4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56">
        <v>0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6">
        <v>0</v>
      </c>
      <c r="BI35" s="56">
        <v>0</v>
      </c>
      <c r="BJ35" s="56">
        <v>0</v>
      </c>
      <c r="BK35" s="56">
        <v>0</v>
      </c>
      <c r="BL35" s="56">
        <v>0</v>
      </c>
      <c r="BM35" s="17">
        <f t="shared" si="2"/>
        <v>16</v>
      </c>
      <c r="BN35" s="58"/>
    </row>
    <row r="36" spans="1:66" ht="15.75" customHeight="1">
      <c r="A36" s="49"/>
      <c r="B36" s="51" t="s">
        <v>123</v>
      </c>
      <c r="C36" s="52"/>
      <c r="D36" s="5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17"/>
      <c r="BN36" s="44"/>
    </row>
    <row r="37" spans="1:66" ht="15.75" customHeight="1">
      <c r="A37" s="49">
        <v>8</v>
      </c>
      <c r="B37" s="60" t="s">
        <v>124</v>
      </c>
      <c r="C37" s="61" t="s">
        <v>70</v>
      </c>
      <c r="D37" s="21" t="s">
        <v>125</v>
      </c>
      <c r="E37" s="43">
        <v>0</v>
      </c>
      <c r="F37" s="43">
        <v>50</v>
      </c>
      <c r="G37" s="43">
        <v>0</v>
      </c>
      <c r="H37" s="43">
        <v>0</v>
      </c>
      <c r="I37" s="43">
        <v>37.090000000000003</v>
      </c>
      <c r="J37" s="43">
        <v>0</v>
      </c>
      <c r="K37" s="43">
        <v>39.31</v>
      </c>
      <c r="L37" s="43">
        <v>40.46</v>
      </c>
      <c r="M37" s="43">
        <v>65.05</v>
      </c>
      <c r="N37" s="43">
        <v>34.869999999999997</v>
      </c>
      <c r="O37" s="43">
        <v>25.2</v>
      </c>
      <c r="P37" s="43">
        <v>65</v>
      </c>
      <c r="Q37" s="43">
        <v>50.15</v>
      </c>
      <c r="R37" s="43">
        <v>0</v>
      </c>
      <c r="S37" s="43">
        <v>40</v>
      </c>
      <c r="T37" s="43">
        <v>26</v>
      </c>
      <c r="U37" s="43">
        <v>50</v>
      </c>
      <c r="V37" s="43">
        <v>97.56</v>
      </c>
      <c r="W37" s="43">
        <v>36.5</v>
      </c>
      <c r="X37" s="43">
        <v>45.63</v>
      </c>
      <c r="Y37" s="43">
        <v>40</v>
      </c>
      <c r="Z37" s="43">
        <v>20</v>
      </c>
      <c r="AA37" s="43"/>
      <c r="AB37" s="43">
        <v>80</v>
      </c>
      <c r="AC37" s="43">
        <v>86.94</v>
      </c>
      <c r="AD37" s="43">
        <v>19.47</v>
      </c>
      <c r="AE37" s="43">
        <v>20.100000000000001</v>
      </c>
      <c r="AF37" s="43">
        <v>20.57</v>
      </c>
      <c r="AG37" s="43">
        <v>116.12</v>
      </c>
      <c r="AH37" s="43">
        <v>0</v>
      </c>
      <c r="AI37" s="43">
        <v>24.3</v>
      </c>
      <c r="AJ37" s="43">
        <v>30</v>
      </c>
      <c r="AK37" s="43">
        <v>39</v>
      </c>
      <c r="AL37" s="43">
        <v>39</v>
      </c>
      <c r="AM37" s="43">
        <v>20</v>
      </c>
      <c r="AN37" s="43">
        <v>47.43</v>
      </c>
      <c r="AO37" s="43">
        <v>45</v>
      </c>
      <c r="AP37" s="43">
        <v>100</v>
      </c>
      <c r="AQ37" s="43">
        <v>20</v>
      </c>
      <c r="AR37" s="43">
        <v>20</v>
      </c>
      <c r="AS37" s="43">
        <v>19.78</v>
      </c>
      <c r="AT37" s="43">
        <v>43.45</v>
      </c>
      <c r="AU37" s="43">
        <v>28</v>
      </c>
      <c r="AV37" s="43">
        <v>0</v>
      </c>
      <c r="AW37" s="43">
        <v>0</v>
      </c>
      <c r="AX37" s="43">
        <v>0</v>
      </c>
      <c r="AY37" s="43">
        <v>16</v>
      </c>
      <c r="AZ37" s="43">
        <v>9</v>
      </c>
      <c r="BA37" s="43">
        <v>75</v>
      </c>
      <c r="BB37" s="43">
        <v>0</v>
      </c>
      <c r="BC37" s="43">
        <v>25.7</v>
      </c>
      <c r="BD37" s="43">
        <v>0</v>
      </c>
      <c r="BE37" s="43">
        <v>15</v>
      </c>
      <c r="BF37" s="43">
        <v>54.87</v>
      </c>
      <c r="BG37" s="43">
        <v>12.24</v>
      </c>
      <c r="BH37" s="43">
        <v>60.35</v>
      </c>
      <c r="BI37" s="43">
        <v>38.4</v>
      </c>
      <c r="BJ37" s="43">
        <v>20</v>
      </c>
      <c r="BK37" s="43">
        <v>15</v>
      </c>
      <c r="BL37" s="43">
        <v>0</v>
      </c>
      <c r="BM37" s="62">
        <f t="shared" ref="BM37:BM39" si="3">SUM(E37:BL37)</f>
        <v>1923.54</v>
      </c>
      <c r="BN37" s="44"/>
    </row>
    <row r="38" spans="1:66" ht="15.75" customHeight="1">
      <c r="A38" s="49">
        <v>9</v>
      </c>
      <c r="B38" s="60" t="s">
        <v>126</v>
      </c>
      <c r="C38" s="61" t="s">
        <v>70</v>
      </c>
      <c r="D38" s="21" t="s">
        <v>114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0</v>
      </c>
      <c r="AI38" s="43">
        <v>0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48.25</v>
      </c>
      <c r="BC38" s="43">
        <v>0</v>
      </c>
      <c r="BD38" s="43">
        <v>0</v>
      </c>
      <c r="BE38" s="43">
        <v>0</v>
      </c>
      <c r="BF38" s="43">
        <v>0</v>
      </c>
      <c r="BG38" s="43">
        <v>0</v>
      </c>
      <c r="BH38" s="43">
        <v>0</v>
      </c>
      <c r="BI38" s="43">
        <v>0</v>
      </c>
      <c r="BJ38" s="43">
        <v>0</v>
      </c>
      <c r="BK38" s="43">
        <v>0</v>
      </c>
      <c r="BL38" s="43">
        <v>0</v>
      </c>
      <c r="BM38" s="62">
        <f t="shared" si="3"/>
        <v>48.25</v>
      </c>
      <c r="BN38" s="44"/>
    </row>
    <row r="39" spans="1:66" ht="15.75" customHeight="1">
      <c r="A39" s="49">
        <v>10</v>
      </c>
      <c r="B39" s="60" t="s">
        <v>127</v>
      </c>
      <c r="C39" s="61" t="s">
        <v>70</v>
      </c>
      <c r="D39" s="21" t="s">
        <v>128</v>
      </c>
      <c r="E39" s="43">
        <v>117</v>
      </c>
      <c r="F39" s="43">
        <v>149.52000000000001</v>
      </c>
      <c r="G39" s="43">
        <v>54.63</v>
      </c>
      <c r="H39" s="43">
        <v>67.510000000000005</v>
      </c>
      <c r="I39" s="43">
        <v>6.1</v>
      </c>
      <c r="J39" s="43">
        <v>49.04</v>
      </c>
      <c r="K39" s="43">
        <v>119.18</v>
      </c>
      <c r="L39" s="43">
        <v>60.7</v>
      </c>
      <c r="M39" s="43">
        <v>110.88</v>
      </c>
      <c r="N39" s="43">
        <v>67.77</v>
      </c>
      <c r="O39" s="43">
        <v>111.4</v>
      </c>
      <c r="P39" s="43">
        <v>100.17</v>
      </c>
      <c r="Q39" s="43">
        <v>96.72</v>
      </c>
      <c r="R39" s="43">
        <v>144.75</v>
      </c>
      <c r="S39" s="43">
        <v>41.23</v>
      </c>
      <c r="T39" s="43">
        <v>30.69</v>
      </c>
      <c r="U39" s="43">
        <v>56.32</v>
      </c>
      <c r="V39" s="43">
        <v>77.81</v>
      </c>
      <c r="W39" s="43">
        <v>16.260000000000002</v>
      </c>
      <c r="X39" s="43">
        <v>78.849999999999994</v>
      </c>
      <c r="Y39" s="43">
        <v>200.95</v>
      </c>
      <c r="Z39" s="43">
        <v>62.31</v>
      </c>
      <c r="AA39" s="43">
        <v>51.9</v>
      </c>
      <c r="AB39" s="43">
        <v>180.81</v>
      </c>
      <c r="AC39" s="43">
        <v>108.11</v>
      </c>
      <c r="AD39" s="43">
        <v>58.86</v>
      </c>
      <c r="AE39" s="43">
        <v>52.17</v>
      </c>
      <c r="AF39" s="43">
        <v>40.450000000000003</v>
      </c>
      <c r="AG39" s="43">
        <v>48.4</v>
      </c>
      <c r="AH39" s="43">
        <v>0</v>
      </c>
      <c r="AI39" s="43">
        <v>45.31</v>
      </c>
      <c r="AJ39" s="43">
        <v>65.290000000000006</v>
      </c>
      <c r="AK39" s="43">
        <v>109.72</v>
      </c>
      <c r="AL39" s="43">
        <v>101.32</v>
      </c>
      <c r="AM39" s="43">
        <v>78.41</v>
      </c>
      <c r="AN39" s="43">
        <v>57.1</v>
      </c>
      <c r="AO39" s="43">
        <v>68.260000000000005</v>
      </c>
      <c r="AP39" s="43">
        <v>243.64</v>
      </c>
      <c r="AQ39" s="43">
        <v>74.540000000000006</v>
      </c>
      <c r="AR39" s="43">
        <v>78.709999999999994</v>
      </c>
      <c r="AS39" s="43">
        <v>12.03</v>
      </c>
      <c r="AT39" s="43">
        <v>23.18</v>
      </c>
      <c r="AU39" s="43">
        <v>14.63</v>
      </c>
      <c r="AV39" s="43">
        <v>46.67</v>
      </c>
      <c r="AW39" s="43">
        <v>43.24</v>
      </c>
      <c r="AX39" s="43">
        <v>117</v>
      </c>
      <c r="AY39" s="43">
        <v>61.870399999999997</v>
      </c>
      <c r="AZ39" s="43">
        <v>34.802100000000003</v>
      </c>
      <c r="BA39" s="43">
        <v>290.02</v>
      </c>
      <c r="BB39" s="43">
        <v>22.68</v>
      </c>
      <c r="BC39" s="43">
        <v>48.56</v>
      </c>
      <c r="BD39" s="43">
        <v>126.58</v>
      </c>
      <c r="BE39" s="43">
        <v>106.61</v>
      </c>
      <c r="BF39" s="43">
        <v>120.32</v>
      </c>
      <c r="BG39" s="43">
        <v>189.58</v>
      </c>
      <c r="BH39" s="43">
        <v>268.14999999999998</v>
      </c>
      <c r="BI39" s="43">
        <v>96.9</v>
      </c>
      <c r="BJ39" s="43">
        <v>149.41</v>
      </c>
      <c r="BK39" s="43">
        <v>68.28</v>
      </c>
      <c r="BL39" s="43">
        <v>139.74</v>
      </c>
      <c r="BM39" s="62">
        <f t="shared" si="3"/>
        <v>5263.0424999999977</v>
      </c>
      <c r="BN39" s="44"/>
    </row>
    <row r="40" spans="1:66" ht="15.75" customHeight="1">
      <c r="A40" s="49"/>
      <c r="B40" s="51" t="s">
        <v>129</v>
      </c>
      <c r="C40" s="52"/>
      <c r="D40" s="5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62"/>
      <c r="BN40" s="44"/>
    </row>
    <row r="41" spans="1:66" ht="15.75" customHeight="1">
      <c r="A41" s="49">
        <v>11</v>
      </c>
      <c r="B41" s="60" t="s">
        <v>130</v>
      </c>
      <c r="C41" s="42" t="s">
        <v>131</v>
      </c>
      <c r="D41" s="21" t="s">
        <v>132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4">
        <v>0</v>
      </c>
      <c r="AI41" s="24">
        <v>0</v>
      </c>
      <c r="AJ41" s="24">
        <v>0</v>
      </c>
      <c r="AK41" s="24">
        <v>0</v>
      </c>
      <c r="AL41" s="24">
        <v>0</v>
      </c>
      <c r="AM41" s="24">
        <v>0</v>
      </c>
      <c r="AN41" s="24">
        <v>0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4">
        <v>0</v>
      </c>
      <c r="AV41" s="24">
        <v>0</v>
      </c>
      <c r="AW41" s="24">
        <v>0</v>
      </c>
      <c r="AX41" s="24">
        <v>0</v>
      </c>
      <c r="AY41" s="24">
        <v>0</v>
      </c>
      <c r="AZ41" s="24">
        <v>0</v>
      </c>
      <c r="BA41" s="24">
        <v>0</v>
      </c>
      <c r="BB41" s="24">
        <v>0</v>
      </c>
      <c r="BC41" s="24">
        <v>0</v>
      </c>
      <c r="BD41" s="43">
        <v>0</v>
      </c>
      <c r="BE41" s="43">
        <v>0</v>
      </c>
      <c r="BF41" s="43">
        <v>0</v>
      </c>
      <c r="BG41" s="43">
        <v>0</v>
      </c>
      <c r="BH41" s="43">
        <v>0</v>
      </c>
      <c r="BI41" s="43">
        <v>0</v>
      </c>
      <c r="BJ41" s="43">
        <v>0</v>
      </c>
      <c r="BK41" s="43">
        <v>0</v>
      </c>
      <c r="BL41" s="43">
        <v>0</v>
      </c>
      <c r="BM41" s="62">
        <f t="shared" ref="BM41:BM42" si="4">SUM(E41:BL41)</f>
        <v>0</v>
      </c>
      <c r="BN41" s="44"/>
    </row>
    <row r="42" spans="1:66" ht="15.75" customHeight="1">
      <c r="A42" s="49">
        <v>12</v>
      </c>
      <c r="B42" s="60" t="s">
        <v>133</v>
      </c>
      <c r="C42" s="42" t="s">
        <v>131</v>
      </c>
      <c r="D42" s="21" t="s">
        <v>132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v>0</v>
      </c>
      <c r="Y42" s="24">
        <v>0</v>
      </c>
      <c r="Z42" s="24">
        <v>0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4">
        <v>0</v>
      </c>
      <c r="AI42" s="24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43">
        <v>0</v>
      </c>
      <c r="BF42" s="43">
        <v>0</v>
      </c>
      <c r="BG42" s="43">
        <v>0</v>
      </c>
      <c r="BH42" s="43">
        <v>0</v>
      </c>
      <c r="BI42" s="43">
        <v>0</v>
      </c>
      <c r="BJ42" s="43">
        <v>0</v>
      </c>
      <c r="BK42" s="43">
        <v>0</v>
      </c>
      <c r="BL42" s="43">
        <v>0</v>
      </c>
      <c r="BM42" s="62">
        <f t="shared" si="4"/>
        <v>0</v>
      </c>
      <c r="BN42" s="44"/>
    </row>
    <row r="43" spans="1:66" ht="15.75" customHeight="1">
      <c r="A43" s="49"/>
      <c r="B43" s="51" t="s">
        <v>134</v>
      </c>
      <c r="C43" s="42"/>
      <c r="D43" s="2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62"/>
      <c r="BN43" s="25"/>
    </row>
    <row r="44" spans="1:66" ht="15.75" customHeight="1">
      <c r="A44" s="49">
        <v>13</v>
      </c>
      <c r="B44" s="59" t="s">
        <v>135</v>
      </c>
      <c r="C44" s="42" t="s">
        <v>96</v>
      </c>
      <c r="D44" s="21" t="s">
        <v>136</v>
      </c>
      <c r="E44" s="43">
        <v>50.5</v>
      </c>
      <c r="F44" s="43">
        <v>42.5</v>
      </c>
      <c r="G44" s="43">
        <v>8.6</v>
      </c>
      <c r="H44" s="43">
        <v>33.1</v>
      </c>
      <c r="I44" s="43">
        <v>1.9</v>
      </c>
      <c r="J44" s="43">
        <v>25</v>
      </c>
      <c r="K44" s="43">
        <v>36.299999999999997</v>
      </c>
      <c r="L44" s="43">
        <v>33.5</v>
      </c>
      <c r="M44" s="43">
        <v>34.1</v>
      </c>
      <c r="N44" s="43">
        <v>6.1</v>
      </c>
      <c r="O44" s="43">
        <v>53.3</v>
      </c>
      <c r="P44" s="43">
        <v>57.9</v>
      </c>
      <c r="Q44" s="43">
        <v>27.1</v>
      </c>
      <c r="R44" s="43">
        <v>86.4</v>
      </c>
      <c r="S44" s="43">
        <v>41.8</v>
      </c>
      <c r="T44" s="43">
        <v>12.8</v>
      </c>
      <c r="U44" s="43">
        <v>48.1</v>
      </c>
      <c r="V44" s="43">
        <v>72.400000000000006</v>
      </c>
      <c r="W44" s="43">
        <v>24.3</v>
      </c>
      <c r="X44" s="43">
        <v>41.5</v>
      </c>
      <c r="Y44" s="43">
        <v>36.299999999999997</v>
      </c>
      <c r="Z44" s="43">
        <v>48.4</v>
      </c>
      <c r="AA44" s="43">
        <v>35.4</v>
      </c>
      <c r="AB44" s="43">
        <v>73.099999999999994</v>
      </c>
      <c r="AC44" s="43">
        <v>19.3</v>
      </c>
      <c r="AD44" s="43">
        <v>13.8</v>
      </c>
      <c r="AE44" s="43">
        <v>11.4</v>
      </c>
      <c r="AF44" s="43">
        <v>33.299999999999997</v>
      </c>
      <c r="AG44" s="43">
        <v>78.7</v>
      </c>
      <c r="AH44" s="43">
        <v>48.9</v>
      </c>
      <c r="AI44" s="43">
        <v>24.4</v>
      </c>
      <c r="AJ44" s="43">
        <v>17.3</v>
      </c>
      <c r="AK44" s="43">
        <v>21.6</v>
      </c>
      <c r="AL44" s="43">
        <v>7.1</v>
      </c>
      <c r="AM44" s="43">
        <v>33</v>
      </c>
      <c r="AN44" s="43">
        <v>31</v>
      </c>
      <c r="AO44" s="43">
        <v>25.4</v>
      </c>
      <c r="AP44" s="43">
        <v>107.4</v>
      </c>
      <c r="AQ44" s="43">
        <v>56.5</v>
      </c>
      <c r="AR44" s="43">
        <v>19.600000000000001</v>
      </c>
      <c r="AS44" s="43">
        <v>2.6</v>
      </c>
      <c r="AT44" s="43">
        <v>5.5</v>
      </c>
      <c r="AU44" s="43">
        <v>27.7</v>
      </c>
      <c r="AV44" s="43">
        <v>2.6</v>
      </c>
      <c r="AW44" s="43">
        <v>12.9</v>
      </c>
      <c r="AX44" s="43">
        <v>55.1</v>
      </c>
      <c r="AY44" s="43">
        <v>10</v>
      </c>
      <c r="AZ44" s="43">
        <v>5.6</v>
      </c>
      <c r="BA44" s="43">
        <v>46.7</v>
      </c>
      <c r="BB44" s="43">
        <v>154.69999999999999</v>
      </c>
      <c r="BC44" s="43">
        <v>154.69999999999999</v>
      </c>
      <c r="BD44" s="43">
        <v>68</v>
      </c>
      <c r="BE44" s="43">
        <v>51.2</v>
      </c>
      <c r="BF44" s="43">
        <v>47.2</v>
      </c>
      <c r="BG44" s="43">
        <v>81</v>
      </c>
      <c r="BH44" s="43">
        <v>66.900000000000006</v>
      </c>
      <c r="BI44" s="43">
        <v>37.299999999999997</v>
      </c>
      <c r="BJ44" s="43">
        <v>43.3</v>
      </c>
      <c r="BK44" s="43">
        <v>51.8</v>
      </c>
      <c r="BL44" s="43">
        <v>48.7</v>
      </c>
      <c r="BM44" s="62">
        <f t="shared" ref="BM44:BM46" si="5">SUM(E44:BL44)</f>
        <v>2452.6</v>
      </c>
      <c r="BN44" s="44"/>
    </row>
    <row r="45" spans="1:66" ht="15.75" customHeight="1">
      <c r="A45" s="49">
        <v>14</v>
      </c>
      <c r="B45" s="59" t="s">
        <v>137</v>
      </c>
      <c r="C45" s="42" t="s">
        <v>96</v>
      </c>
      <c r="D45" s="21" t="s">
        <v>136</v>
      </c>
      <c r="E45" s="43">
        <v>3.6</v>
      </c>
      <c r="F45" s="43">
        <v>0</v>
      </c>
      <c r="G45" s="43">
        <v>0.6</v>
      </c>
      <c r="H45" s="43">
        <v>0</v>
      </c>
      <c r="I45" s="43">
        <v>1.6</v>
      </c>
      <c r="J45" s="43">
        <v>2.2000000000000002</v>
      </c>
      <c r="K45" s="43">
        <v>5.3</v>
      </c>
      <c r="L45" s="43">
        <v>1.2</v>
      </c>
      <c r="M45" s="43">
        <v>2.8</v>
      </c>
      <c r="N45" s="43">
        <v>2</v>
      </c>
      <c r="O45" s="43">
        <v>1.9</v>
      </c>
      <c r="P45" s="43">
        <v>0</v>
      </c>
      <c r="Q45" s="43">
        <v>4.3</v>
      </c>
      <c r="R45" s="43">
        <v>4</v>
      </c>
      <c r="S45" s="43">
        <v>0</v>
      </c>
      <c r="T45" s="43">
        <v>2.8</v>
      </c>
      <c r="U45" s="43">
        <v>2.6</v>
      </c>
      <c r="V45" s="43">
        <v>1.9</v>
      </c>
      <c r="W45" s="43">
        <v>1.7</v>
      </c>
      <c r="X45" s="43">
        <v>11.7</v>
      </c>
      <c r="Y45" s="43">
        <v>5.3</v>
      </c>
      <c r="Z45" s="43">
        <v>2.8</v>
      </c>
      <c r="AA45" s="43">
        <v>0.8</v>
      </c>
      <c r="AB45" s="43">
        <v>1.1000000000000001</v>
      </c>
      <c r="AC45" s="43">
        <v>3.4</v>
      </c>
      <c r="AD45" s="43">
        <v>0.9</v>
      </c>
      <c r="AE45" s="43">
        <v>14.2</v>
      </c>
      <c r="AF45" s="43">
        <v>1.1000000000000001</v>
      </c>
      <c r="AG45" s="43">
        <v>5</v>
      </c>
      <c r="AH45" s="43">
        <v>0</v>
      </c>
      <c r="AI45" s="43">
        <v>3.4</v>
      </c>
      <c r="AJ45" s="43">
        <v>0</v>
      </c>
      <c r="AK45" s="43">
        <v>0.9</v>
      </c>
      <c r="AL45" s="43">
        <v>1</v>
      </c>
      <c r="AM45" s="43">
        <v>0.7</v>
      </c>
      <c r="AN45" s="43">
        <v>0.9</v>
      </c>
      <c r="AO45" s="43">
        <v>0</v>
      </c>
      <c r="AP45" s="43">
        <v>17.3</v>
      </c>
      <c r="AQ45" s="43">
        <v>1.1000000000000001</v>
      </c>
      <c r="AR45" s="43">
        <v>18.3</v>
      </c>
      <c r="AS45" s="43">
        <v>0.7</v>
      </c>
      <c r="AT45" s="43">
        <v>9.1</v>
      </c>
      <c r="AU45" s="43">
        <v>1.6</v>
      </c>
      <c r="AV45" s="43">
        <v>0</v>
      </c>
      <c r="AW45" s="43">
        <v>1.8</v>
      </c>
      <c r="AX45" s="43">
        <v>8.9</v>
      </c>
      <c r="AY45" s="43">
        <v>2</v>
      </c>
      <c r="AZ45" s="43">
        <v>1.1000000000000001</v>
      </c>
      <c r="BA45" s="43">
        <v>9.4</v>
      </c>
      <c r="BB45" s="43">
        <v>13.3</v>
      </c>
      <c r="BC45" s="43">
        <v>13.3</v>
      </c>
      <c r="BD45" s="43">
        <v>0.3</v>
      </c>
      <c r="BE45" s="43">
        <v>13.7</v>
      </c>
      <c r="BF45" s="43">
        <v>3.2</v>
      </c>
      <c r="BG45" s="43">
        <v>0.1</v>
      </c>
      <c r="BH45" s="43">
        <v>13.9</v>
      </c>
      <c r="BI45" s="43">
        <v>3.6</v>
      </c>
      <c r="BJ45" s="43">
        <v>3.8</v>
      </c>
      <c r="BK45" s="43">
        <v>5.9</v>
      </c>
      <c r="BL45" s="43">
        <v>2.8</v>
      </c>
      <c r="BM45" s="62">
        <f t="shared" si="5"/>
        <v>236.90000000000003</v>
      </c>
      <c r="BN45" s="44"/>
    </row>
    <row r="46" spans="1:66" ht="15.75" customHeight="1">
      <c r="A46" s="49">
        <v>15</v>
      </c>
      <c r="B46" s="59" t="s">
        <v>138</v>
      </c>
      <c r="C46" s="42" t="s">
        <v>96</v>
      </c>
      <c r="D46" s="21" t="s">
        <v>136</v>
      </c>
      <c r="E46" s="43">
        <v>36.1</v>
      </c>
      <c r="F46" s="43">
        <v>68.3</v>
      </c>
      <c r="G46" s="43">
        <v>48.3</v>
      </c>
      <c r="H46" s="43">
        <v>35.200000000000003</v>
      </c>
      <c r="I46" s="43">
        <v>64.7</v>
      </c>
      <c r="J46" s="43">
        <v>69.400000000000006</v>
      </c>
      <c r="K46" s="43">
        <v>101.8</v>
      </c>
      <c r="L46" s="43">
        <v>44.6</v>
      </c>
      <c r="M46" s="43">
        <v>50.2</v>
      </c>
      <c r="N46" s="43">
        <v>53.5</v>
      </c>
      <c r="O46" s="43">
        <v>54.4</v>
      </c>
      <c r="P46" s="43">
        <v>78.400000000000006</v>
      </c>
      <c r="Q46" s="43">
        <v>54.8</v>
      </c>
      <c r="R46" s="43">
        <v>128.80000000000001</v>
      </c>
      <c r="S46" s="43">
        <v>78.5</v>
      </c>
      <c r="T46" s="43">
        <v>30.3</v>
      </c>
      <c r="U46" s="43">
        <v>88</v>
      </c>
      <c r="V46" s="43">
        <v>62.5</v>
      </c>
      <c r="W46" s="43">
        <v>35.6</v>
      </c>
      <c r="X46" s="43">
        <v>51</v>
      </c>
      <c r="Y46" s="43">
        <v>57.7</v>
      </c>
      <c r="Z46" s="43">
        <v>74.8</v>
      </c>
      <c r="AA46" s="43">
        <v>23.5</v>
      </c>
      <c r="AB46" s="43">
        <v>118.1</v>
      </c>
      <c r="AC46" s="43">
        <v>66.8</v>
      </c>
      <c r="AD46" s="43">
        <v>43.5</v>
      </c>
      <c r="AE46" s="43">
        <v>46.6</v>
      </c>
      <c r="AF46" s="43">
        <v>55.4</v>
      </c>
      <c r="AG46" s="43">
        <v>141.19999999999999</v>
      </c>
      <c r="AH46" s="43">
        <v>62.1</v>
      </c>
      <c r="AI46" s="43">
        <v>40.200000000000003</v>
      </c>
      <c r="AJ46" s="43">
        <v>96.4</v>
      </c>
      <c r="AK46" s="43">
        <v>70.599999999999994</v>
      </c>
      <c r="AL46" s="43">
        <v>117.8</v>
      </c>
      <c r="AM46" s="43">
        <v>50.6</v>
      </c>
      <c r="AN46" s="43">
        <v>54.3</v>
      </c>
      <c r="AO46" s="43">
        <v>35.6</v>
      </c>
      <c r="AP46" s="43">
        <v>112.3</v>
      </c>
      <c r="AQ46" s="43">
        <v>70.3</v>
      </c>
      <c r="AR46" s="43">
        <v>91</v>
      </c>
      <c r="AS46" s="43">
        <v>24</v>
      </c>
      <c r="AT46" s="43">
        <v>42.3</v>
      </c>
      <c r="AU46" s="43">
        <v>115.3</v>
      </c>
      <c r="AV46" s="43">
        <v>30.7</v>
      </c>
      <c r="AW46" s="43">
        <v>41.7</v>
      </c>
      <c r="AX46" s="43">
        <v>51.4</v>
      </c>
      <c r="AY46" s="43">
        <v>36.799999999999997</v>
      </c>
      <c r="AZ46" s="43">
        <v>20.7</v>
      </c>
      <c r="BA46" s="43">
        <v>172.5</v>
      </c>
      <c r="BB46" s="43">
        <v>163.80000000000001</v>
      </c>
      <c r="BC46" s="43">
        <v>163.80000000000001</v>
      </c>
      <c r="BD46" s="43">
        <v>50.3</v>
      </c>
      <c r="BE46" s="43">
        <v>58.8</v>
      </c>
      <c r="BF46" s="43">
        <v>75.400000000000006</v>
      </c>
      <c r="BG46" s="43">
        <v>102.5</v>
      </c>
      <c r="BH46" s="43">
        <v>97.5</v>
      </c>
      <c r="BI46" s="43">
        <v>66.900000000000006</v>
      </c>
      <c r="BJ46" s="43">
        <v>86.9</v>
      </c>
      <c r="BK46" s="43">
        <v>54.4</v>
      </c>
      <c r="BL46" s="43">
        <v>54.5</v>
      </c>
      <c r="BM46" s="62">
        <f t="shared" si="5"/>
        <v>4173.4000000000015</v>
      </c>
      <c r="BN46" s="44"/>
    </row>
    <row r="47" spans="1:66" ht="15.75" customHeight="1">
      <c r="A47" s="49"/>
      <c r="B47" s="51" t="s">
        <v>139</v>
      </c>
      <c r="C47" s="42"/>
      <c r="D47" s="21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2"/>
      <c r="BN47" s="64"/>
    </row>
    <row r="48" spans="1:66" ht="15.75" customHeight="1">
      <c r="A48" s="49">
        <v>16</v>
      </c>
      <c r="B48" s="59" t="s">
        <v>135</v>
      </c>
      <c r="C48" s="42" t="s">
        <v>96</v>
      </c>
      <c r="D48" s="21" t="s">
        <v>136</v>
      </c>
      <c r="E48" s="43">
        <v>15.1</v>
      </c>
      <c r="F48" s="43">
        <v>24.4</v>
      </c>
      <c r="G48" s="43">
        <v>6.1</v>
      </c>
      <c r="H48" s="43">
        <v>5.57</v>
      </c>
      <c r="I48" s="43">
        <v>1.89</v>
      </c>
      <c r="J48" s="43">
        <v>15.8</v>
      </c>
      <c r="K48" s="43">
        <v>21.2</v>
      </c>
      <c r="L48" s="43">
        <v>19.100000000000001</v>
      </c>
      <c r="M48" s="43">
        <v>7.3</v>
      </c>
      <c r="N48" s="43">
        <v>4.7</v>
      </c>
      <c r="O48" s="43">
        <v>14.7</v>
      </c>
      <c r="P48" s="43">
        <v>6.7</v>
      </c>
      <c r="Q48" s="43">
        <v>18.600000000000001</v>
      </c>
      <c r="R48" s="43">
        <v>7.2</v>
      </c>
      <c r="S48" s="43">
        <v>7.9</v>
      </c>
      <c r="T48" s="43">
        <v>8.5</v>
      </c>
      <c r="U48" s="43">
        <v>4.3</v>
      </c>
      <c r="V48" s="43">
        <v>15.8</v>
      </c>
      <c r="W48" s="43">
        <v>0.9</v>
      </c>
      <c r="X48" s="43">
        <v>26</v>
      </c>
      <c r="Y48" s="43">
        <v>10.23</v>
      </c>
      <c r="Z48" s="43">
        <v>2.75</v>
      </c>
      <c r="AA48" s="43">
        <v>9.52</v>
      </c>
      <c r="AB48" s="43">
        <v>3.8</v>
      </c>
      <c r="AC48" s="43">
        <v>10.8</v>
      </c>
      <c r="AD48" s="43">
        <v>8.82</v>
      </c>
      <c r="AE48" s="43">
        <v>9.6999999999999993</v>
      </c>
      <c r="AF48" s="43">
        <v>12.3</v>
      </c>
      <c r="AG48" s="43">
        <v>39.799999999999997</v>
      </c>
      <c r="AH48" s="43">
        <v>9</v>
      </c>
      <c r="AI48" s="43">
        <v>1</v>
      </c>
      <c r="AJ48" s="43">
        <v>12.3</v>
      </c>
      <c r="AK48" s="43">
        <v>13.8</v>
      </c>
      <c r="AL48" s="43">
        <v>5.62</v>
      </c>
      <c r="AM48" s="43">
        <v>4.9000000000000004</v>
      </c>
      <c r="AN48" s="43">
        <v>6.3</v>
      </c>
      <c r="AO48" s="43">
        <v>0</v>
      </c>
      <c r="AP48" s="43">
        <v>21.7</v>
      </c>
      <c r="AQ48" s="43">
        <v>10.33</v>
      </c>
      <c r="AR48" s="43">
        <v>12.53</v>
      </c>
      <c r="AS48" s="43">
        <v>2.2200000000000002</v>
      </c>
      <c r="AT48" s="43">
        <v>2.65</v>
      </c>
      <c r="AU48" s="43">
        <v>6.65</v>
      </c>
      <c r="AV48" s="43">
        <v>1.6</v>
      </c>
      <c r="AW48" s="43">
        <v>9.5</v>
      </c>
      <c r="AX48" s="43">
        <v>18.559999999999999</v>
      </c>
      <c r="AY48" s="43">
        <v>5.15</v>
      </c>
      <c r="AZ48" s="43">
        <v>1.66</v>
      </c>
      <c r="BA48" s="43">
        <v>6.28</v>
      </c>
      <c r="BB48" s="43">
        <v>26.2</v>
      </c>
      <c r="BC48" s="43">
        <v>28.6</v>
      </c>
      <c r="BD48" s="43">
        <v>17.3</v>
      </c>
      <c r="BE48" s="43">
        <v>23.91</v>
      </c>
      <c r="BF48" s="43">
        <v>6.41</v>
      </c>
      <c r="BG48" s="43">
        <v>44.9</v>
      </c>
      <c r="BH48" s="43">
        <v>10.14</v>
      </c>
      <c r="BI48" s="43">
        <v>18.7</v>
      </c>
      <c r="BJ48" s="43">
        <v>10.9</v>
      </c>
      <c r="BK48" s="43">
        <v>7.4</v>
      </c>
      <c r="BL48" s="43">
        <v>7.3</v>
      </c>
      <c r="BM48" s="62">
        <f t="shared" ref="BM48:BM50" si="6">SUM(E48:BL48)</f>
        <v>692.98999999999978</v>
      </c>
      <c r="BN48" s="44"/>
    </row>
    <row r="49" spans="1:66" ht="15.75" customHeight="1">
      <c r="A49" s="49">
        <v>17</v>
      </c>
      <c r="B49" s="59" t="s">
        <v>137</v>
      </c>
      <c r="C49" s="42" t="s">
        <v>96</v>
      </c>
      <c r="D49" s="21" t="s">
        <v>136</v>
      </c>
      <c r="E49" s="43">
        <v>2.7</v>
      </c>
      <c r="F49" s="43">
        <v>0</v>
      </c>
      <c r="G49" s="43">
        <v>0.4</v>
      </c>
      <c r="H49" s="43">
        <v>0</v>
      </c>
      <c r="I49" s="43">
        <v>1.19</v>
      </c>
      <c r="J49" s="43">
        <v>1.64</v>
      </c>
      <c r="K49" s="43">
        <v>4</v>
      </c>
      <c r="L49" s="43">
        <v>0.9</v>
      </c>
      <c r="M49" s="43">
        <v>2.1</v>
      </c>
      <c r="N49" s="43">
        <v>1.5</v>
      </c>
      <c r="O49" s="43">
        <v>1.4</v>
      </c>
      <c r="P49" s="43">
        <v>0</v>
      </c>
      <c r="Q49" s="43">
        <v>1.99</v>
      </c>
      <c r="R49" s="43">
        <v>3</v>
      </c>
      <c r="S49" s="43">
        <v>0</v>
      </c>
      <c r="T49" s="43">
        <v>2.1</v>
      </c>
      <c r="U49" s="43">
        <v>2</v>
      </c>
      <c r="V49" s="43">
        <v>1.4</v>
      </c>
      <c r="W49" s="43">
        <v>0</v>
      </c>
      <c r="X49" s="43">
        <v>8.8000000000000007</v>
      </c>
      <c r="Y49" s="43">
        <v>0.59</v>
      </c>
      <c r="Z49" s="43">
        <v>1.6</v>
      </c>
      <c r="AA49" s="43">
        <v>0.45</v>
      </c>
      <c r="AB49" s="43">
        <v>0.8</v>
      </c>
      <c r="AC49" s="43">
        <v>2.5</v>
      </c>
      <c r="AD49" s="43">
        <v>0.62</v>
      </c>
      <c r="AE49" s="43">
        <v>10.6</v>
      </c>
      <c r="AF49" s="43">
        <v>0.9</v>
      </c>
      <c r="AG49" s="43">
        <v>3.7</v>
      </c>
      <c r="AH49" s="43">
        <v>0</v>
      </c>
      <c r="AI49" s="43">
        <v>2.6</v>
      </c>
      <c r="AJ49" s="43">
        <v>0</v>
      </c>
      <c r="AK49" s="43">
        <v>0.7</v>
      </c>
      <c r="AL49" s="43">
        <v>0.7</v>
      </c>
      <c r="AM49" s="43">
        <v>0.5</v>
      </c>
      <c r="AN49" s="43">
        <v>0.6</v>
      </c>
      <c r="AO49" s="43">
        <v>0</v>
      </c>
      <c r="AP49" s="43">
        <v>12.9</v>
      </c>
      <c r="AQ49" s="43">
        <v>0.84</v>
      </c>
      <c r="AR49" s="43">
        <v>14.35</v>
      </c>
      <c r="AS49" s="43">
        <v>0.42</v>
      </c>
      <c r="AT49" s="43">
        <v>7.27</v>
      </c>
      <c r="AU49" s="43">
        <v>1.27</v>
      </c>
      <c r="AV49" s="43">
        <v>0</v>
      </c>
      <c r="AW49" s="43">
        <v>1.3</v>
      </c>
      <c r="AX49" s="43">
        <v>6.99</v>
      </c>
      <c r="AY49" s="43">
        <v>1.58</v>
      </c>
      <c r="AZ49" s="43">
        <v>0.89</v>
      </c>
      <c r="BA49" s="43">
        <v>7.39</v>
      </c>
      <c r="BB49" s="43">
        <v>9.9</v>
      </c>
      <c r="BC49" s="43">
        <v>9.9</v>
      </c>
      <c r="BD49" s="43">
        <v>0.2</v>
      </c>
      <c r="BE49" s="43">
        <v>10.76</v>
      </c>
      <c r="BF49" s="43">
        <v>2.5299999999999998</v>
      </c>
      <c r="BG49" s="43">
        <v>0.1</v>
      </c>
      <c r="BH49" s="43">
        <v>10.92</v>
      </c>
      <c r="BI49" s="43">
        <v>2.7</v>
      </c>
      <c r="BJ49" s="43">
        <v>2.8</v>
      </c>
      <c r="BK49" s="43">
        <v>4.4000000000000004</v>
      </c>
      <c r="BL49" s="43">
        <v>0.1</v>
      </c>
      <c r="BM49" s="62">
        <f t="shared" si="6"/>
        <v>171.48999999999998</v>
      </c>
      <c r="BN49" s="44"/>
    </row>
    <row r="50" spans="1:66" ht="15.75" customHeight="1">
      <c r="A50" s="49">
        <v>18</v>
      </c>
      <c r="B50" s="59" t="s">
        <v>138</v>
      </c>
      <c r="C50" s="42" t="s">
        <v>96</v>
      </c>
      <c r="D50" s="21" t="s">
        <v>136</v>
      </c>
      <c r="E50" s="43">
        <v>1.4</v>
      </c>
      <c r="F50" s="43">
        <v>11.5</v>
      </c>
      <c r="G50" s="43">
        <v>9.3000000000000007</v>
      </c>
      <c r="H50" s="43">
        <v>7.87</v>
      </c>
      <c r="I50" s="43">
        <v>12.81</v>
      </c>
      <c r="J50" s="43">
        <v>8.1</v>
      </c>
      <c r="K50" s="43">
        <v>17</v>
      </c>
      <c r="L50" s="43">
        <v>2.8</v>
      </c>
      <c r="M50" s="43">
        <v>7.3</v>
      </c>
      <c r="N50" s="43">
        <v>7.4</v>
      </c>
      <c r="O50" s="43">
        <v>7.1</v>
      </c>
      <c r="P50" s="43">
        <v>9</v>
      </c>
      <c r="Q50" s="43">
        <v>25.91</v>
      </c>
      <c r="R50" s="43">
        <v>24.1</v>
      </c>
      <c r="S50" s="43">
        <v>10</v>
      </c>
      <c r="T50" s="43">
        <v>4.5</v>
      </c>
      <c r="U50" s="43">
        <v>11</v>
      </c>
      <c r="V50" s="43">
        <v>7.3</v>
      </c>
      <c r="W50" s="43">
        <v>0</v>
      </c>
      <c r="X50" s="43">
        <v>2.8</v>
      </c>
      <c r="Y50" s="43">
        <v>14.47</v>
      </c>
      <c r="Z50" s="43">
        <v>27.39</v>
      </c>
      <c r="AA50" s="43">
        <v>9.09</v>
      </c>
      <c r="AB50" s="43">
        <v>16</v>
      </c>
      <c r="AC50" s="43">
        <v>11.2</v>
      </c>
      <c r="AD50" s="43">
        <v>17.18</v>
      </c>
      <c r="AE50" s="43">
        <v>6.9</v>
      </c>
      <c r="AF50" s="43">
        <v>4.4000000000000004</v>
      </c>
      <c r="AG50" s="43">
        <v>33.6</v>
      </c>
      <c r="AH50" s="43">
        <v>12</v>
      </c>
      <c r="AI50" s="43">
        <v>3.3</v>
      </c>
      <c r="AJ50" s="43">
        <v>17.600000000000001</v>
      </c>
      <c r="AK50" s="43">
        <v>6.1</v>
      </c>
      <c r="AL50" s="43">
        <v>19</v>
      </c>
      <c r="AM50" s="43">
        <v>11.37</v>
      </c>
      <c r="AN50" s="43">
        <v>3.2</v>
      </c>
      <c r="AO50" s="43">
        <v>11.8</v>
      </c>
      <c r="AP50" s="43">
        <v>16.5</v>
      </c>
      <c r="AQ50" s="43">
        <v>8.09</v>
      </c>
      <c r="AR50" s="43">
        <v>18.09</v>
      </c>
      <c r="AS50" s="43">
        <v>5.91</v>
      </c>
      <c r="AT50" s="43">
        <v>15.04</v>
      </c>
      <c r="AU50" s="43">
        <v>19.32</v>
      </c>
      <c r="AV50" s="43">
        <v>6</v>
      </c>
      <c r="AW50" s="43">
        <v>6.8</v>
      </c>
      <c r="AX50" s="43">
        <v>11.84</v>
      </c>
      <c r="AY50" s="43">
        <v>7.7</v>
      </c>
      <c r="AZ50" s="43">
        <v>4.33</v>
      </c>
      <c r="BA50" s="43">
        <v>36.11</v>
      </c>
      <c r="BB50" s="43">
        <v>30.2</v>
      </c>
      <c r="BC50" s="43">
        <v>30.2</v>
      </c>
      <c r="BD50" s="43">
        <v>5.9</v>
      </c>
      <c r="BE50" s="43">
        <v>14.16</v>
      </c>
      <c r="BF50" s="43">
        <v>11.85</v>
      </c>
      <c r="BG50" s="43">
        <v>9</v>
      </c>
      <c r="BH50" s="43">
        <v>16.329999999999998</v>
      </c>
      <c r="BI50" s="43">
        <v>5.9</v>
      </c>
      <c r="BJ50" s="43">
        <v>16.899999999999999</v>
      </c>
      <c r="BK50" s="43">
        <v>8.6</v>
      </c>
      <c r="BL50" s="43">
        <v>0</v>
      </c>
      <c r="BM50" s="62">
        <f t="shared" si="6"/>
        <v>716.56000000000029</v>
      </c>
      <c r="BN50" s="44"/>
    </row>
    <row r="51" spans="1:66" ht="15.75" customHeight="1">
      <c r="A51" s="49"/>
      <c r="B51" s="51" t="s">
        <v>140</v>
      </c>
      <c r="C51" s="42"/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17"/>
      <c r="BN51" s="25"/>
    </row>
    <row r="52" spans="1:66" ht="15.75" customHeight="1">
      <c r="A52" s="49">
        <v>19</v>
      </c>
      <c r="B52" s="59" t="s">
        <v>141</v>
      </c>
      <c r="C52" s="42" t="s">
        <v>113</v>
      </c>
      <c r="D52" s="21" t="s">
        <v>142</v>
      </c>
      <c r="E52" s="24">
        <v>5373.69</v>
      </c>
      <c r="F52" s="24">
        <v>1863.28</v>
      </c>
      <c r="G52" s="24">
        <v>2082.35</v>
      </c>
      <c r="H52" s="24">
        <v>2535.91</v>
      </c>
      <c r="I52" s="24">
        <v>3932.73</v>
      </c>
      <c r="J52" s="24">
        <v>4408</v>
      </c>
      <c r="K52" s="24">
        <v>4413</v>
      </c>
      <c r="L52" s="24">
        <v>5979</v>
      </c>
      <c r="M52" s="24">
        <v>4461</v>
      </c>
      <c r="N52" s="24">
        <v>3376</v>
      </c>
      <c r="O52" s="24">
        <v>4704</v>
      </c>
      <c r="P52" s="24">
        <v>7810</v>
      </c>
      <c r="Q52" s="24">
        <v>0</v>
      </c>
      <c r="R52" s="24">
        <v>5515</v>
      </c>
      <c r="S52" s="24">
        <v>6920</v>
      </c>
      <c r="T52" s="24">
        <v>1793</v>
      </c>
      <c r="U52" s="24">
        <v>6323</v>
      </c>
      <c r="V52" s="24">
        <v>4391</v>
      </c>
      <c r="W52" s="24">
        <v>2741</v>
      </c>
      <c r="X52" s="24">
        <v>4646</v>
      </c>
      <c r="Y52" s="24">
        <v>889.24</v>
      </c>
      <c r="Z52" s="24">
        <v>3724.31</v>
      </c>
      <c r="AA52" s="24">
        <v>1583.38</v>
      </c>
      <c r="AB52" s="24">
        <v>9038</v>
      </c>
      <c r="AC52" s="24">
        <v>1349.73</v>
      </c>
      <c r="AD52" s="24">
        <v>452</v>
      </c>
      <c r="AE52" s="24">
        <v>2268</v>
      </c>
      <c r="AF52" s="24">
        <v>4810</v>
      </c>
      <c r="AG52" s="24">
        <v>8358</v>
      </c>
      <c r="AH52" s="24">
        <v>3642</v>
      </c>
      <c r="AI52" s="24">
        <v>0</v>
      </c>
      <c r="AJ52" s="24">
        <v>4106.38</v>
      </c>
      <c r="AK52" s="24">
        <v>2004.7</v>
      </c>
      <c r="AL52" s="24">
        <v>7101.424</v>
      </c>
      <c r="AM52" s="24">
        <v>3063.97</v>
      </c>
      <c r="AN52" s="24">
        <v>4643.8999999999996</v>
      </c>
      <c r="AO52" s="24">
        <v>2387.56</v>
      </c>
      <c r="AP52" s="24">
        <v>10389.25</v>
      </c>
      <c r="AQ52" s="24">
        <v>1894.52</v>
      </c>
      <c r="AR52" s="24">
        <v>3696.16</v>
      </c>
      <c r="AS52" s="24">
        <v>417.2</v>
      </c>
      <c r="AT52" s="24">
        <v>4195</v>
      </c>
      <c r="AU52" s="24">
        <v>7021.35</v>
      </c>
      <c r="AV52" s="24">
        <v>1353.31</v>
      </c>
      <c r="AW52" s="24">
        <v>2218.0700000000002</v>
      </c>
      <c r="AX52" s="24">
        <v>5373.69</v>
      </c>
      <c r="AY52" s="24">
        <v>1905.35</v>
      </c>
      <c r="AZ52" s="24">
        <v>157.62</v>
      </c>
      <c r="BA52" s="24">
        <v>7900.05</v>
      </c>
      <c r="BB52" s="24">
        <v>922.24</v>
      </c>
      <c r="BC52" s="24">
        <v>8374.0499999999993</v>
      </c>
      <c r="BD52" s="24">
        <v>0</v>
      </c>
      <c r="BE52" s="24">
        <v>2399.5500000000002</v>
      </c>
      <c r="BF52" s="24">
        <v>3755.63</v>
      </c>
      <c r="BG52" s="24">
        <v>6347.61</v>
      </c>
      <c r="BH52" s="24">
        <v>7135.13</v>
      </c>
      <c r="BI52" s="24">
        <v>7278.48</v>
      </c>
      <c r="BJ52" s="24">
        <v>6691.6</v>
      </c>
      <c r="BK52" s="24">
        <v>5140.8100000000004</v>
      </c>
      <c r="BL52" s="24">
        <v>3380.72</v>
      </c>
      <c r="BM52" s="17">
        <f t="shared" ref="BM52:BM54" si="7">SUM(E52:BL52)</f>
        <v>240637.94399999999</v>
      </c>
      <c r="BN52" s="25"/>
    </row>
    <row r="53" spans="1:66" ht="15.75" customHeight="1">
      <c r="A53" s="49">
        <v>20</v>
      </c>
      <c r="B53" s="59" t="s">
        <v>143</v>
      </c>
      <c r="C53" s="42" t="s">
        <v>73</v>
      </c>
      <c r="D53" s="21" t="s">
        <v>144</v>
      </c>
      <c r="E53" s="24">
        <v>7</v>
      </c>
      <c r="F53" s="24">
        <v>3</v>
      </c>
      <c r="G53" s="24">
        <v>6</v>
      </c>
      <c r="H53" s="24">
        <v>5</v>
      </c>
      <c r="I53" s="24">
        <v>7</v>
      </c>
      <c r="J53" s="24">
        <v>7</v>
      </c>
      <c r="K53" s="24">
        <v>7</v>
      </c>
      <c r="L53" s="24">
        <v>6</v>
      </c>
      <c r="M53" s="24">
        <v>6</v>
      </c>
      <c r="N53" s="24">
        <v>6</v>
      </c>
      <c r="O53" s="24">
        <v>5</v>
      </c>
      <c r="P53" s="24">
        <v>5</v>
      </c>
      <c r="Q53" s="24">
        <v>0</v>
      </c>
      <c r="R53" s="24">
        <v>4</v>
      </c>
      <c r="S53" s="24">
        <v>7</v>
      </c>
      <c r="T53" s="24">
        <v>5</v>
      </c>
      <c r="U53" s="24">
        <v>5</v>
      </c>
      <c r="V53" s="24">
        <v>4</v>
      </c>
      <c r="W53" s="24">
        <v>3</v>
      </c>
      <c r="X53" s="24">
        <v>7</v>
      </c>
      <c r="Y53" s="24">
        <v>4</v>
      </c>
      <c r="Z53" s="24">
        <v>7</v>
      </c>
      <c r="AA53" s="24">
        <v>6</v>
      </c>
      <c r="AB53" s="24">
        <v>5</v>
      </c>
      <c r="AC53" s="24">
        <v>3</v>
      </c>
      <c r="AD53" s="24">
        <v>1</v>
      </c>
      <c r="AE53" s="24">
        <v>4</v>
      </c>
      <c r="AF53" s="24">
        <v>3</v>
      </c>
      <c r="AG53" s="24">
        <v>6</v>
      </c>
      <c r="AH53" s="24">
        <v>4</v>
      </c>
      <c r="AI53" s="24">
        <v>0</v>
      </c>
      <c r="AJ53" s="24">
        <v>7</v>
      </c>
      <c r="AK53" s="24">
        <v>7</v>
      </c>
      <c r="AL53" s="24">
        <v>7</v>
      </c>
      <c r="AM53" s="24">
        <v>3</v>
      </c>
      <c r="AN53" s="24">
        <v>8</v>
      </c>
      <c r="AO53" s="24">
        <v>4</v>
      </c>
      <c r="AP53" s="24">
        <v>12</v>
      </c>
      <c r="AQ53" s="24">
        <v>2</v>
      </c>
      <c r="AR53" s="24">
        <v>6</v>
      </c>
      <c r="AS53" s="24">
        <v>2</v>
      </c>
      <c r="AT53" s="24">
        <v>4</v>
      </c>
      <c r="AU53" s="24">
        <v>7</v>
      </c>
      <c r="AV53" s="24">
        <v>2</v>
      </c>
      <c r="AW53" s="24">
        <v>5</v>
      </c>
      <c r="AX53" s="24">
        <v>7</v>
      </c>
      <c r="AY53" s="24">
        <v>3</v>
      </c>
      <c r="AZ53" s="24">
        <v>1</v>
      </c>
      <c r="BA53" s="24">
        <v>7</v>
      </c>
      <c r="BB53" s="24">
        <v>2</v>
      </c>
      <c r="BC53" s="24">
        <v>8</v>
      </c>
      <c r="BD53" s="24">
        <v>0</v>
      </c>
      <c r="BE53" s="24">
        <v>4</v>
      </c>
      <c r="BF53" s="24">
        <v>12</v>
      </c>
      <c r="BG53" s="24">
        <v>10</v>
      </c>
      <c r="BH53" s="24">
        <v>12</v>
      </c>
      <c r="BI53" s="24">
        <v>12</v>
      </c>
      <c r="BJ53" s="24">
        <v>18</v>
      </c>
      <c r="BK53" s="24">
        <v>7</v>
      </c>
      <c r="BL53" s="24">
        <v>6</v>
      </c>
      <c r="BM53" s="17">
        <f t="shared" si="7"/>
        <v>333</v>
      </c>
      <c r="BN53" s="25"/>
    </row>
    <row r="54" spans="1:66" ht="15.75" customHeight="1">
      <c r="A54" s="49">
        <v>21</v>
      </c>
      <c r="B54" s="59" t="s">
        <v>145</v>
      </c>
      <c r="C54" s="42" t="s">
        <v>73</v>
      </c>
      <c r="D54" s="21" t="s">
        <v>146</v>
      </c>
      <c r="E54" s="24">
        <v>2</v>
      </c>
      <c r="F54" s="24">
        <v>5</v>
      </c>
      <c r="G54" s="24">
        <v>9</v>
      </c>
      <c r="H54" s="24">
        <v>3</v>
      </c>
      <c r="I54" s="24">
        <v>5</v>
      </c>
      <c r="J54" s="24">
        <v>5</v>
      </c>
      <c r="K54" s="24">
        <v>4</v>
      </c>
      <c r="L54" s="24">
        <v>6</v>
      </c>
      <c r="M54" s="24">
        <v>2</v>
      </c>
      <c r="N54" s="24">
        <v>3</v>
      </c>
      <c r="O54" s="24">
        <v>8</v>
      </c>
      <c r="P54" s="24">
        <v>2</v>
      </c>
      <c r="Q54" s="24">
        <v>6</v>
      </c>
      <c r="R54" s="24">
        <v>4</v>
      </c>
      <c r="S54" s="24">
        <v>9</v>
      </c>
      <c r="T54" s="24">
        <v>1</v>
      </c>
      <c r="U54" s="24">
        <v>2</v>
      </c>
      <c r="V54" s="24">
        <v>6</v>
      </c>
      <c r="W54" s="24">
        <v>4</v>
      </c>
      <c r="X54" s="24">
        <v>5</v>
      </c>
      <c r="Y54" s="24">
        <v>4</v>
      </c>
      <c r="Z54" s="24">
        <v>6</v>
      </c>
      <c r="AA54" s="24">
        <v>2</v>
      </c>
      <c r="AB54" s="24">
        <v>3</v>
      </c>
      <c r="AC54" s="24">
        <v>8</v>
      </c>
      <c r="AD54" s="24">
        <v>9</v>
      </c>
      <c r="AE54" s="24">
        <v>2</v>
      </c>
      <c r="AF54" s="24">
        <v>3</v>
      </c>
      <c r="AG54" s="24">
        <v>4</v>
      </c>
      <c r="AH54" s="24">
        <v>6</v>
      </c>
      <c r="AI54" s="24">
        <v>7</v>
      </c>
      <c r="AJ54" s="24">
        <v>8</v>
      </c>
      <c r="AK54" s="24">
        <v>6</v>
      </c>
      <c r="AL54" s="24">
        <v>4</v>
      </c>
      <c r="AM54" s="24">
        <v>5</v>
      </c>
      <c r="AN54" s="24">
        <v>5</v>
      </c>
      <c r="AO54" s="24">
        <v>1</v>
      </c>
      <c r="AP54" s="24">
        <v>6</v>
      </c>
      <c r="AQ54" s="24">
        <v>5</v>
      </c>
      <c r="AR54" s="24">
        <v>7</v>
      </c>
      <c r="AS54" s="24">
        <v>9</v>
      </c>
      <c r="AT54" s="24">
        <v>5</v>
      </c>
      <c r="AU54" s="24">
        <v>5</v>
      </c>
      <c r="AV54" s="24">
        <v>5</v>
      </c>
      <c r="AW54" s="24">
        <v>4</v>
      </c>
      <c r="AX54" s="24">
        <v>5</v>
      </c>
      <c r="AY54" s="24">
        <v>5</v>
      </c>
      <c r="AZ54" s="24">
        <v>2</v>
      </c>
      <c r="BA54" s="24">
        <v>6</v>
      </c>
      <c r="BB54" s="24">
        <v>4</v>
      </c>
      <c r="BC54" s="24">
        <v>9</v>
      </c>
      <c r="BD54" s="24">
        <v>4</v>
      </c>
      <c r="BE54" s="24">
        <v>6</v>
      </c>
      <c r="BF54" s="24">
        <v>6</v>
      </c>
      <c r="BG54" s="24">
        <v>7</v>
      </c>
      <c r="BH54" s="24">
        <v>5</v>
      </c>
      <c r="BI54" s="24">
        <v>4</v>
      </c>
      <c r="BJ54" s="24">
        <v>4</v>
      </c>
      <c r="BK54" s="24">
        <v>0</v>
      </c>
      <c r="BL54" s="24">
        <v>6</v>
      </c>
      <c r="BM54" s="17">
        <f t="shared" si="7"/>
        <v>293</v>
      </c>
      <c r="BN54" s="25"/>
    </row>
    <row r="55" spans="1:66" ht="15.75" customHeight="1">
      <c r="A55" s="49"/>
      <c r="B55" s="51" t="s">
        <v>147</v>
      </c>
      <c r="C55" s="42"/>
      <c r="D55" s="21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17"/>
      <c r="BN55" s="44"/>
    </row>
    <row r="56" spans="1:66" ht="15.75" customHeight="1">
      <c r="A56" s="49">
        <v>22</v>
      </c>
      <c r="B56" s="59" t="s">
        <v>148</v>
      </c>
      <c r="C56" s="42" t="s">
        <v>96</v>
      </c>
      <c r="D56" s="21" t="s">
        <v>144</v>
      </c>
      <c r="E56" s="43">
        <v>2.16</v>
      </c>
      <c r="F56" s="43">
        <v>2.72</v>
      </c>
      <c r="G56" s="43">
        <v>2.86</v>
      </c>
      <c r="H56" s="43">
        <v>5.69</v>
      </c>
      <c r="I56" s="43">
        <v>3.25</v>
      </c>
      <c r="J56" s="43">
        <v>2.5499999999999998</v>
      </c>
      <c r="K56" s="43">
        <v>4.42</v>
      </c>
      <c r="L56" s="43">
        <v>3.17</v>
      </c>
      <c r="M56" s="43">
        <v>5.6</v>
      </c>
      <c r="N56" s="43">
        <v>3.88</v>
      </c>
      <c r="O56" s="43">
        <v>3.21</v>
      </c>
      <c r="P56" s="43">
        <v>8.27</v>
      </c>
      <c r="Q56" s="43">
        <v>2.38</v>
      </c>
      <c r="R56" s="43">
        <v>5.97</v>
      </c>
      <c r="S56" s="43">
        <v>3.92</v>
      </c>
      <c r="T56" s="43">
        <v>2.2999999999999998</v>
      </c>
      <c r="U56" s="43">
        <v>4.2699999999999996</v>
      </c>
      <c r="V56" s="43">
        <v>4.82</v>
      </c>
      <c r="W56" s="43">
        <v>3.39</v>
      </c>
      <c r="X56" s="43">
        <v>3.22</v>
      </c>
      <c r="Y56" s="43">
        <v>3.53</v>
      </c>
      <c r="Z56" s="43">
        <v>4.29</v>
      </c>
      <c r="AA56" s="43">
        <v>2.86</v>
      </c>
      <c r="AB56" s="43">
        <v>6.64</v>
      </c>
      <c r="AC56" s="43">
        <v>2.89</v>
      </c>
      <c r="AD56" s="43">
        <v>1.81</v>
      </c>
      <c r="AE56" s="43">
        <v>2.4</v>
      </c>
      <c r="AF56" s="43">
        <v>2.91</v>
      </c>
      <c r="AG56" s="43">
        <v>12.37</v>
      </c>
      <c r="AH56" s="43">
        <v>4.38</v>
      </c>
      <c r="AI56" s="43">
        <v>4.1500000000000004</v>
      </c>
      <c r="AJ56" s="43">
        <v>3.52</v>
      </c>
      <c r="AK56" s="43">
        <v>3.59</v>
      </c>
      <c r="AL56" s="43">
        <v>4.62</v>
      </c>
      <c r="AM56" s="43">
        <v>3.28</v>
      </c>
      <c r="AN56" s="43">
        <v>2.02</v>
      </c>
      <c r="AO56" s="43">
        <v>3.51</v>
      </c>
      <c r="AP56" s="43">
        <v>19.46</v>
      </c>
      <c r="AQ56" s="43">
        <v>5.95</v>
      </c>
      <c r="AR56" s="43">
        <v>5.01</v>
      </c>
      <c r="AS56" s="43">
        <v>2.4300000000000002</v>
      </c>
      <c r="AT56" s="43">
        <v>3.03</v>
      </c>
      <c r="AU56" s="43">
        <v>2.77</v>
      </c>
      <c r="AV56" s="43">
        <v>2.42</v>
      </c>
      <c r="AW56" s="43">
        <v>2.94</v>
      </c>
      <c r="AX56" s="43">
        <v>5.73</v>
      </c>
      <c r="AY56" s="43">
        <v>2.71</v>
      </c>
      <c r="AZ56" s="43">
        <v>2.71</v>
      </c>
      <c r="BA56" s="43">
        <v>8.7100000000000009</v>
      </c>
      <c r="BB56" s="43">
        <v>3.27</v>
      </c>
      <c r="BC56" s="43">
        <v>6.03</v>
      </c>
      <c r="BD56" s="43">
        <v>3.39</v>
      </c>
      <c r="BE56" s="43">
        <v>3.3</v>
      </c>
      <c r="BF56" s="43">
        <v>3.96</v>
      </c>
      <c r="BG56" s="43">
        <v>8.33</v>
      </c>
      <c r="BH56" s="43">
        <v>7.42</v>
      </c>
      <c r="BI56" s="43">
        <v>3.67</v>
      </c>
      <c r="BJ56" s="43">
        <v>4.17</v>
      </c>
      <c r="BK56" s="43">
        <v>3.02</v>
      </c>
      <c r="BL56" s="43">
        <v>5.21</v>
      </c>
      <c r="BM56" s="17">
        <f t="shared" ref="BM56:BM58" si="8">SUM(E56:BL56)</f>
        <v>262.45999999999998</v>
      </c>
      <c r="BN56" s="44"/>
    </row>
    <row r="57" spans="1:66" ht="15.75" customHeight="1">
      <c r="A57" s="49">
        <v>23</v>
      </c>
      <c r="B57" s="59" t="s">
        <v>149</v>
      </c>
      <c r="C57" s="42" t="s">
        <v>96</v>
      </c>
      <c r="D57" s="21" t="s">
        <v>144</v>
      </c>
      <c r="E57" s="43">
        <v>1.23</v>
      </c>
      <c r="F57" s="43">
        <v>1.54</v>
      </c>
      <c r="G57" s="43">
        <v>1.58</v>
      </c>
      <c r="H57" s="43">
        <v>0.85</v>
      </c>
      <c r="I57" s="43">
        <v>1.67</v>
      </c>
      <c r="J57" s="43">
        <v>1.69</v>
      </c>
      <c r="K57" s="43">
        <v>2.41</v>
      </c>
      <c r="L57" s="43">
        <v>2.0699999999999998</v>
      </c>
      <c r="M57" s="43">
        <v>2.46</v>
      </c>
      <c r="N57" s="43">
        <v>2.33</v>
      </c>
      <c r="O57" s="43">
        <v>1.66</v>
      </c>
      <c r="P57" s="43">
        <v>4.5999999999999996</v>
      </c>
      <c r="Q57" s="43">
        <v>1.25</v>
      </c>
      <c r="R57" s="43">
        <v>2.5499999999999998</v>
      </c>
      <c r="S57" s="43">
        <v>1.85</v>
      </c>
      <c r="T57" s="43">
        <v>1.1599999999999999</v>
      </c>
      <c r="U57" s="43">
        <v>1.18</v>
      </c>
      <c r="V57" s="43">
        <v>1.96</v>
      </c>
      <c r="W57" s="43">
        <v>2.88</v>
      </c>
      <c r="X57" s="43">
        <v>2.71</v>
      </c>
      <c r="Y57" s="43">
        <v>2.2000000000000002</v>
      </c>
      <c r="Z57" s="43">
        <v>1.24</v>
      </c>
      <c r="AA57" s="43">
        <v>1.59</v>
      </c>
      <c r="AB57" s="43">
        <v>2.99</v>
      </c>
      <c r="AC57" s="43">
        <v>1.64</v>
      </c>
      <c r="AD57" s="43">
        <v>1.01</v>
      </c>
      <c r="AE57" s="43">
        <v>0.86</v>
      </c>
      <c r="AF57" s="43">
        <v>1.6</v>
      </c>
      <c r="AG57" s="43">
        <v>2.33</v>
      </c>
      <c r="AH57" s="43">
        <v>2.41</v>
      </c>
      <c r="AI57" s="43">
        <v>1.67</v>
      </c>
      <c r="AJ57" s="43">
        <v>1.54</v>
      </c>
      <c r="AK57" s="43">
        <v>3.31</v>
      </c>
      <c r="AL57" s="43">
        <v>2.4</v>
      </c>
      <c r="AM57" s="43">
        <v>1.33</v>
      </c>
      <c r="AN57" s="43">
        <v>0.66</v>
      </c>
      <c r="AO57" s="43">
        <v>0.09</v>
      </c>
      <c r="AP57" s="43">
        <v>3.9</v>
      </c>
      <c r="AQ57" s="43">
        <v>2.58</v>
      </c>
      <c r="AR57" s="43">
        <v>0.7</v>
      </c>
      <c r="AS57" s="43">
        <v>0.95</v>
      </c>
      <c r="AT57" s="43">
        <v>1.94</v>
      </c>
      <c r="AU57" s="43">
        <v>1.46</v>
      </c>
      <c r="AV57" s="43">
        <v>0.33</v>
      </c>
      <c r="AW57" s="43">
        <v>1.31</v>
      </c>
      <c r="AX57" s="43">
        <v>0.35</v>
      </c>
      <c r="AY57" s="43">
        <v>1.18</v>
      </c>
      <c r="AZ57" s="43">
        <v>0.66</v>
      </c>
      <c r="BA57" s="43">
        <v>5.52</v>
      </c>
      <c r="BB57" s="43">
        <v>1.74</v>
      </c>
      <c r="BC57" s="43">
        <v>1.74</v>
      </c>
      <c r="BD57" s="43">
        <v>2.3199999999999998</v>
      </c>
      <c r="BE57" s="43">
        <v>1.57</v>
      </c>
      <c r="BF57" s="43">
        <v>1.77</v>
      </c>
      <c r="BG57" s="43">
        <v>2.48</v>
      </c>
      <c r="BH57" s="43">
        <v>4.87</v>
      </c>
      <c r="BI57" s="43">
        <v>1.76</v>
      </c>
      <c r="BJ57" s="43">
        <v>2.2599999999999998</v>
      </c>
      <c r="BK57" s="43">
        <v>3</v>
      </c>
      <c r="BL57" s="43">
        <v>3.22</v>
      </c>
      <c r="BM57" s="17">
        <f t="shared" si="8"/>
        <v>116.11</v>
      </c>
      <c r="BN57" s="44"/>
    </row>
    <row r="58" spans="1:66" ht="15.75" customHeight="1">
      <c r="A58" s="49">
        <v>24</v>
      </c>
      <c r="B58" s="59" t="s">
        <v>150</v>
      </c>
      <c r="C58" s="42" t="s">
        <v>96</v>
      </c>
      <c r="D58" s="21" t="s">
        <v>144</v>
      </c>
      <c r="E58" s="24">
        <v>91.96</v>
      </c>
      <c r="F58" s="24">
        <v>145.12</v>
      </c>
      <c r="G58" s="24">
        <v>67.59</v>
      </c>
      <c r="H58" s="24">
        <v>75.260000000000005</v>
      </c>
      <c r="I58" s="24">
        <v>188.31</v>
      </c>
      <c r="J58" s="24">
        <v>133.72</v>
      </c>
      <c r="K58" s="24">
        <v>68.94</v>
      </c>
      <c r="L58" s="24">
        <v>95.16</v>
      </c>
      <c r="M58" s="24">
        <v>84.01</v>
      </c>
      <c r="N58" s="24">
        <v>120.52</v>
      </c>
      <c r="O58" s="24">
        <v>47.2</v>
      </c>
      <c r="P58" s="24">
        <v>126.63</v>
      </c>
      <c r="Q58" s="24">
        <v>101.94</v>
      </c>
      <c r="R58" s="24">
        <v>199.25</v>
      </c>
      <c r="S58" s="24">
        <v>161.94999999999999</v>
      </c>
      <c r="T58" s="24">
        <v>45.12</v>
      </c>
      <c r="U58" s="24">
        <v>62.59</v>
      </c>
      <c r="V58" s="24">
        <v>106.37</v>
      </c>
      <c r="W58" s="24">
        <v>56.73</v>
      </c>
      <c r="X58" s="24">
        <v>72.52</v>
      </c>
      <c r="Y58" s="24">
        <v>84.69</v>
      </c>
      <c r="Z58" s="24">
        <v>104.21</v>
      </c>
      <c r="AA58" s="24">
        <v>104.73</v>
      </c>
      <c r="AB58" s="24">
        <v>89.01</v>
      </c>
      <c r="AC58" s="24">
        <v>78.540000000000006</v>
      </c>
      <c r="AD58" s="24">
        <v>42.71</v>
      </c>
      <c r="AE58" s="24">
        <v>46.39</v>
      </c>
      <c r="AF58" s="24">
        <v>43.15</v>
      </c>
      <c r="AG58" s="24">
        <v>239.92</v>
      </c>
      <c r="AH58" s="24">
        <v>161.29</v>
      </c>
      <c r="AI58" s="24">
        <v>53.99</v>
      </c>
      <c r="AJ58" s="24">
        <v>30.15</v>
      </c>
      <c r="AK58" s="24">
        <v>193.76</v>
      </c>
      <c r="AL58" s="24">
        <v>104.89</v>
      </c>
      <c r="AM58" s="24">
        <v>58.6</v>
      </c>
      <c r="AN58" s="24">
        <v>82.8</v>
      </c>
      <c r="AO58" s="24">
        <v>148.33000000000001</v>
      </c>
      <c r="AP58" s="24">
        <v>137.13999999999999</v>
      </c>
      <c r="AQ58" s="24">
        <v>93.92</v>
      </c>
      <c r="AR58" s="24">
        <v>47.9</v>
      </c>
      <c r="AS58" s="24">
        <v>31.99</v>
      </c>
      <c r="AT58" s="24">
        <v>71.459999999999994</v>
      </c>
      <c r="AU58" s="24">
        <v>183.4</v>
      </c>
      <c r="AV58" s="24">
        <v>34.85</v>
      </c>
      <c r="AW58" s="24">
        <v>65.91</v>
      </c>
      <c r="AX58" s="24">
        <v>53.22</v>
      </c>
      <c r="AY58" s="24">
        <v>371.63</v>
      </c>
      <c r="AZ58" s="24">
        <v>371.63</v>
      </c>
      <c r="BA58" s="24">
        <v>371.63</v>
      </c>
      <c r="BB58" s="24">
        <v>295.57</v>
      </c>
      <c r="BC58" s="24">
        <v>295.57</v>
      </c>
      <c r="BD58" s="24">
        <v>49.84</v>
      </c>
      <c r="BE58" s="24">
        <v>83.75</v>
      </c>
      <c r="BF58" s="24">
        <v>738.86</v>
      </c>
      <c r="BG58" s="24">
        <v>173.27</v>
      </c>
      <c r="BH58" s="24">
        <v>216.69</v>
      </c>
      <c r="BI58" s="24">
        <v>184.11</v>
      </c>
      <c r="BJ58" s="24">
        <v>88.81</v>
      </c>
      <c r="BK58" s="24">
        <v>82.92</v>
      </c>
      <c r="BL58" s="24">
        <v>145.11000000000001</v>
      </c>
      <c r="BM58" s="17">
        <f t="shared" si="8"/>
        <v>7907.23</v>
      </c>
      <c r="BN58" s="25"/>
    </row>
    <row r="59" spans="1:66" ht="15.75" customHeight="1">
      <c r="A59" s="65">
        <v>25</v>
      </c>
      <c r="B59" s="66" t="s">
        <v>151</v>
      </c>
      <c r="C59" s="67" t="s">
        <v>87</v>
      </c>
      <c r="D59" s="67" t="s">
        <v>108</v>
      </c>
      <c r="E59" s="35">
        <v>0</v>
      </c>
      <c r="F59" s="35">
        <v>0.44</v>
      </c>
      <c r="G59" s="35">
        <v>0</v>
      </c>
      <c r="H59" s="35">
        <v>0.24</v>
      </c>
      <c r="I59" s="35">
        <v>0.13</v>
      </c>
      <c r="J59" s="35">
        <v>0</v>
      </c>
      <c r="K59" s="35">
        <v>7.0000000000000007E-2</v>
      </c>
      <c r="L59" s="35">
        <v>0</v>
      </c>
      <c r="M59" s="35">
        <v>0.4</v>
      </c>
      <c r="N59" s="35">
        <v>0.35</v>
      </c>
      <c r="O59" s="35">
        <v>0.32</v>
      </c>
      <c r="P59" s="35">
        <v>0.73</v>
      </c>
      <c r="Q59" s="35">
        <v>0.59</v>
      </c>
      <c r="R59" s="35">
        <v>0</v>
      </c>
      <c r="S59" s="35">
        <v>0.42</v>
      </c>
      <c r="T59" s="35">
        <v>0.48</v>
      </c>
      <c r="U59" s="35">
        <v>0.55000000000000004</v>
      </c>
      <c r="V59" s="35">
        <v>0.69</v>
      </c>
      <c r="W59" s="35">
        <v>0</v>
      </c>
      <c r="X59" s="35">
        <v>0.03</v>
      </c>
      <c r="Y59" s="35">
        <v>0.59</v>
      </c>
      <c r="Z59" s="35">
        <v>0</v>
      </c>
      <c r="AA59" s="35">
        <v>0.09</v>
      </c>
      <c r="AB59" s="35">
        <v>0.06</v>
      </c>
      <c r="AC59" s="35">
        <v>0.03</v>
      </c>
      <c r="AD59" s="35">
        <v>0</v>
      </c>
      <c r="AE59" s="35">
        <v>0.44</v>
      </c>
      <c r="AF59" s="35">
        <v>0.2</v>
      </c>
      <c r="AG59" s="35">
        <v>0</v>
      </c>
      <c r="AH59" s="35">
        <v>0.04</v>
      </c>
      <c r="AI59" s="35">
        <v>0</v>
      </c>
      <c r="AJ59" s="35">
        <v>0.04</v>
      </c>
      <c r="AK59" s="35">
        <v>0.37</v>
      </c>
      <c r="AL59" s="35">
        <v>0.02</v>
      </c>
      <c r="AM59" s="35">
        <v>0.65</v>
      </c>
      <c r="AN59" s="35">
        <v>0.06</v>
      </c>
      <c r="AO59" s="35">
        <v>0.79</v>
      </c>
      <c r="AP59" s="35">
        <v>0.08</v>
      </c>
      <c r="AQ59" s="35">
        <v>0.79</v>
      </c>
      <c r="AR59" s="35">
        <v>0.76</v>
      </c>
      <c r="AS59" s="35">
        <v>7.0000000000000007E-2</v>
      </c>
      <c r="AT59" s="35">
        <v>0.64</v>
      </c>
      <c r="AU59" s="35">
        <v>0.72</v>
      </c>
      <c r="AV59" s="35">
        <v>0.05</v>
      </c>
      <c r="AW59" s="35">
        <v>0.03</v>
      </c>
      <c r="AX59" s="35">
        <v>0.03</v>
      </c>
      <c r="AY59" s="35">
        <v>0.8</v>
      </c>
      <c r="AZ59" s="35">
        <v>0.85</v>
      </c>
      <c r="BA59" s="35">
        <v>0.82</v>
      </c>
      <c r="BB59" s="35">
        <v>0.05</v>
      </c>
      <c r="BC59" s="35">
        <v>0.02</v>
      </c>
      <c r="BD59" s="35">
        <v>0.79</v>
      </c>
      <c r="BE59" s="35">
        <v>0.76</v>
      </c>
      <c r="BF59" s="35">
        <v>0.84</v>
      </c>
      <c r="BG59" s="35">
        <v>0.05</v>
      </c>
      <c r="BH59" s="35">
        <v>0.87</v>
      </c>
      <c r="BI59" s="35">
        <v>0.06</v>
      </c>
      <c r="BJ59" s="35">
        <v>0.03</v>
      </c>
      <c r="BK59" s="35">
        <v>0.05</v>
      </c>
      <c r="BL59" s="35">
        <v>0</v>
      </c>
      <c r="BM59" s="37">
        <f t="shared" ref="BM59:BM64" si="9">AVERAGE(E59:BL59)</f>
        <v>0.2996666666666668</v>
      </c>
      <c r="BN59" s="38"/>
    </row>
    <row r="60" spans="1:66" ht="15.75" customHeight="1">
      <c r="A60" s="65">
        <v>26</v>
      </c>
      <c r="B60" s="66" t="s">
        <v>152</v>
      </c>
      <c r="C60" s="67" t="s">
        <v>87</v>
      </c>
      <c r="D60" s="67" t="s">
        <v>108</v>
      </c>
      <c r="E60" s="36">
        <v>0</v>
      </c>
      <c r="F60" s="36">
        <v>0.95</v>
      </c>
      <c r="G60" s="36">
        <v>0.91</v>
      </c>
      <c r="H60" s="36">
        <v>0.53</v>
      </c>
      <c r="I60" s="36">
        <v>0.94</v>
      </c>
      <c r="J60" s="36">
        <v>0.94</v>
      </c>
      <c r="K60" s="36">
        <v>0.96</v>
      </c>
      <c r="L60" s="36">
        <v>0.89</v>
      </c>
      <c r="M60" s="36">
        <v>0.97</v>
      </c>
      <c r="N60" s="36">
        <v>0.95</v>
      </c>
      <c r="O60" s="36">
        <v>0.88</v>
      </c>
      <c r="P60" s="36">
        <v>0.93</v>
      </c>
      <c r="Q60" s="36">
        <v>0.93</v>
      </c>
      <c r="R60" s="36">
        <v>0.95</v>
      </c>
      <c r="S60" s="36">
        <v>0.98</v>
      </c>
      <c r="T60" s="36">
        <v>0.92</v>
      </c>
      <c r="U60" s="36">
        <v>0.92</v>
      </c>
      <c r="V60" s="36">
        <v>0.92</v>
      </c>
      <c r="W60" s="36">
        <v>0</v>
      </c>
      <c r="X60" s="36">
        <v>0.87</v>
      </c>
      <c r="Y60" s="36">
        <v>0.86</v>
      </c>
      <c r="Z60" s="36">
        <v>0.94</v>
      </c>
      <c r="AA60" s="36">
        <v>0.99</v>
      </c>
      <c r="AB60" s="36">
        <v>0.98</v>
      </c>
      <c r="AC60" s="36">
        <v>0.92</v>
      </c>
      <c r="AD60" s="36">
        <v>0.95</v>
      </c>
      <c r="AE60" s="36">
        <v>0.99</v>
      </c>
      <c r="AF60" s="36">
        <v>0.94</v>
      </c>
      <c r="AG60" s="36">
        <v>0.97</v>
      </c>
      <c r="AH60" s="36">
        <v>0.94</v>
      </c>
      <c r="AI60" s="36">
        <v>0.98</v>
      </c>
      <c r="AJ60" s="36">
        <v>0.88</v>
      </c>
      <c r="AK60" s="36">
        <v>0.9</v>
      </c>
      <c r="AL60" s="36">
        <v>0.9</v>
      </c>
      <c r="AM60" s="36">
        <v>0.9</v>
      </c>
      <c r="AN60" s="36">
        <v>1</v>
      </c>
      <c r="AO60" s="36">
        <v>0.06</v>
      </c>
      <c r="AP60" s="36">
        <v>0.97</v>
      </c>
      <c r="AQ60" s="36">
        <v>0.95</v>
      </c>
      <c r="AR60" s="36">
        <v>1</v>
      </c>
      <c r="AS60" s="36">
        <v>0.98</v>
      </c>
      <c r="AT60" s="36">
        <v>0.97</v>
      </c>
      <c r="AU60" s="36">
        <v>0.83</v>
      </c>
      <c r="AV60" s="36">
        <v>0.98</v>
      </c>
      <c r="AW60" s="36">
        <v>0.99</v>
      </c>
      <c r="AX60" s="36">
        <v>0.63</v>
      </c>
      <c r="AY60" s="36">
        <v>0.97</v>
      </c>
      <c r="AZ60" s="36">
        <v>0.97</v>
      </c>
      <c r="BA60" s="36">
        <v>0.97</v>
      </c>
      <c r="BB60" s="36">
        <v>0.96</v>
      </c>
      <c r="BC60" s="36">
        <v>0.96</v>
      </c>
      <c r="BD60" s="36">
        <v>0.94</v>
      </c>
      <c r="BE60" s="36">
        <v>0.9</v>
      </c>
      <c r="BF60" s="36">
        <v>0.95</v>
      </c>
      <c r="BG60" s="36">
        <v>0.95</v>
      </c>
      <c r="BH60" s="36">
        <v>0.92</v>
      </c>
      <c r="BI60" s="36">
        <v>0.92</v>
      </c>
      <c r="BJ60" s="36">
        <v>0.96</v>
      </c>
      <c r="BK60" s="36">
        <v>0.94</v>
      </c>
      <c r="BL60" s="36">
        <v>0</v>
      </c>
      <c r="BM60" s="37">
        <f t="shared" si="9"/>
        <v>0.86749999999999994</v>
      </c>
      <c r="BN60" s="68"/>
    </row>
    <row r="61" spans="1:66" ht="15.75" customHeight="1">
      <c r="A61" s="65">
        <v>27</v>
      </c>
      <c r="B61" s="66" t="s">
        <v>153</v>
      </c>
      <c r="C61" s="67" t="s">
        <v>87</v>
      </c>
      <c r="D61" s="67" t="s">
        <v>108</v>
      </c>
      <c r="E61" s="36">
        <v>0.57999999999999996</v>
      </c>
      <c r="F61" s="36">
        <v>0.97</v>
      </c>
      <c r="G61" s="36">
        <v>0.95</v>
      </c>
      <c r="H61" s="36">
        <v>0.98</v>
      </c>
      <c r="I61" s="36">
        <v>1</v>
      </c>
      <c r="J61" s="36">
        <v>0.99</v>
      </c>
      <c r="K61" s="36">
        <v>0.96</v>
      </c>
      <c r="L61" s="36">
        <v>0.97</v>
      </c>
      <c r="M61" s="36">
        <v>0.98</v>
      </c>
      <c r="N61" s="36">
        <v>0.99</v>
      </c>
      <c r="O61" s="36">
        <v>0.96</v>
      </c>
      <c r="P61" s="36">
        <v>0.97</v>
      </c>
      <c r="Q61" s="36">
        <v>0.99</v>
      </c>
      <c r="R61" s="36">
        <v>0.97</v>
      </c>
      <c r="S61" s="36">
        <v>0.99</v>
      </c>
      <c r="T61" s="36">
        <v>0.99</v>
      </c>
      <c r="U61" s="36">
        <v>0.98</v>
      </c>
      <c r="V61" s="36">
        <v>0.99</v>
      </c>
      <c r="W61" s="36">
        <v>0.96</v>
      </c>
      <c r="X61" s="36">
        <v>0.63</v>
      </c>
      <c r="Y61" s="36">
        <v>0.98</v>
      </c>
      <c r="Z61" s="36">
        <v>0.99</v>
      </c>
      <c r="AA61" s="36">
        <v>0.99</v>
      </c>
      <c r="AB61" s="36">
        <v>0.96</v>
      </c>
      <c r="AC61" s="36">
        <v>0.99</v>
      </c>
      <c r="AD61" s="36">
        <v>0.99</v>
      </c>
      <c r="AE61" s="36">
        <v>0.96</v>
      </c>
      <c r="AF61" s="36">
        <v>0.97</v>
      </c>
      <c r="AG61" s="36">
        <v>0.98</v>
      </c>
      <c r="AH61" s="36">
        <v>1</v>
      </c>
      <c r="AI61" s="36">
        <v>0.96</v>
      </c>
      <c r="AJ61" s="36">
        <v>0.91</v>
      </c>
      <c r="AK61" s="36">
        <v>0.99</v>
      </c>
      <c r="AL61" s="36">
        <v>1</v>
      </c>
      <c r="AM61" s="36">
        <v>0.98</v>
      </c>
      <c r="AN61" s="36">
        <v>0.97</v>
      </c>
      <c r="AO61" s="36">
        <v>1</v>
      </c>
      <c r="AP61" s="36">
        <v>0.99</v>
      </c>
      <c r="AQ61" s="36">
        <v>0.98</v>
      </c>
      <c r="AR61" s="36">
        <v>0.86</v>
      </c>
      <c r="AS61" s="36">
        <v>0.96</v>
      </c>
      <c r="AT61" s="36">
        <v>0.96</v>
      </c>
      <c r="AU61" s="36">
        <v>0.99</v>
      </c>
      <c r="AV61" s="36">
        <v>0.89</v>
      </c>
      <c r="AW61" s="36">
        <v>0.92</v>
      </c>
      <c r="AX61" s="36">
        <v>0.2</v>
      </c>
      <c r="AY61" s="36">
        <v>1</v>
      </c>
      <c r="AZ61" s="36">
        <v>1</v>
      </c>
      <c r="BA61" s="36">
        <v>1</v>
      </c>
      <c r="BB61" s="36">
        <v>1</v>
      </c>
      <c r="BC61" s="36">
        <v>1</v>
      </c>
      <c r="BD61" s="36">
        <v>0.96</v>
      </c>
      <c r="BE61" s="36">
        <v>0.95</v>
      </c>
      <c r="BF61" s="36">
        <v>0.25</v>
      </c>
      <c r="BG61" s="36">
        <v>0.97</v>
      </c>
      <c r="BH61" s="36">
        <v>0.99</v>
      </c>
      <c r="BI61" s="36">
        <v>0.99</v>
      </c>
      <c r="BJ61" s="36">
        <v>0.95</v>
      </c>
      <c r="BK61" s="36">
        <v>0.96</v>
      </c>
      <c r="BL61" s="36">
        <v>0.99</v>
      </c>
      <c r="BM61" s="37">
        <f t="shared" si="9"/>
        <v>0.93633333333333357</v>
      </c>
      <c r="BN61" s="68"/>
    </row>
    <row r="62" spans="1:66" ht="15.75" customHeight="1">
      <c r="A62" s="65">
        <v>28</v>
      </c>
      <c r="B62" s="66" t="s">
        <v>154</v>
      </c>
      <c r="C62" s="67" t="s">
        <v>87</v>
      </c>
      <c r="D62" s="67" t="s">
        <v>142</v>
      </c>
      <c r="E62" s="36">
        <f t="shared" ref="E62:BL64" si="10">100%-E59</f>
        <v>1</v>
      </c>
      <c r="F62" s="36">
        <f t="shared" si="10"/>
        <v>0.56000000000000005</v>
      </c>
      <c r="G62" s="36">
        <f t="shared" si="10"/>
        <v>1</v>
      </c>
      <c r="H62" s="36">
        <f t="shared" si="10"/>
        <v>0.76</v>
      </c>
      <c r="I62" s="36">
        <f t="shared" si="10"/>
        <v>0.87</v>
      </c>
      <c r="J62" s="36">
        <f t="shared" si="10"/>
        <v>1</v>
      </c>
      <c r="K62" s="36">
        <f t="shared" si="10"/>
        <v>0.92999999999999994</v>
      </c>
      <c r="L62" s="36">
        <f t="shared" si="10"/>
        <v>1</v>
      </c>
      <c r="M62" s="36">
        <f t="shared" si="10"/>
        <v>0.6</v>
      </c>
      <c r="N62" s="36">
        <f t="shared" si="10"/>
        <v>0.65</v>
      </c>
      <c r="O62" s="36">
        <f t="shared" si="10"/>
        <v>0.67999999999999994</v>
      </c>
      <c r="P62" s="36">
        <f t="shared" si="10"/>
        <v>0.27</v>
      </c>
      <c r="Q62" s="36">
        <f t="shared" si="10"/>
        <v>0.41000000000000003</v>
      </c>
      <c r="R62" s="36">
        <f t="shared" si="10"/>
        <v>1</v>
      </c>
      <c r="S62" s="36">
        <f t="shared" si="10"/>
        <v>0.58000000000000007</v>
      </c>
      <c r="T62" s="36">
        <f t="shared" si="10"/>
        <v>0.52</v>
      </c>
      <c r="U62" s="36">
        <f t="shared" si="10"/>
        <v>0.44999999999999996</v>
      </c>
      <c r="V62" s="36">
        <f t="shared" si="10"/>
        <v>0.31000000000000005</v>
      </c>
      <c r="W62" s="36">
        <f t="shared" si="10"/>
        <v>1</v>
      </c>
      <c r="X62" s="36">
        <f t="shared" si="10"/>
        <v>0.97</v>
      </c>
      <c r="Y62" s="36">
        <f t="shared" si="10"/>
        <v>0.41000000000000003</v>
      </c>
      <c r="Z62" s="36">
        <f t="shared" si="10"/>
        <v>1</v>
      </c>
      <c r="AA62" s="36">
        <f t="shared" si="10"/>
        <v>0.91</v>
      </c>
      <c r="AB62" s="36">
        <f t="shared" si="10"/>
        <v>0.94</v>
      </c>
      <c r="AC62" s="36">
        <f t="shared" si="10"/>
        <v>0.97</v>
      </c>
      <c r="AD62" s="36">
        <f t="shared" si="10"/>
        <v>1</v>
      </c>
      <c r="AE62" s="36">
        <f t="shared" si="10"/>
        <v>0.56000000000000005</v>
      </c>
      <c r="AF62" s="36">
        <f t="shared" si="10"/>
        <v>0.8</v>
      </c>
      <c r="AG62" s="36">
        <f t="shared" si="10"/>
        <v>1</v>
      </c>
      <c r="AH62" s="36">
        <f t="shared" si="10"/>
        <v>0.96</v>
      </c>
      <c r="AI62" s="36">
        <f t="shared" si="10"/>
        <v>1</v>
      </c>
      <c r="AJ62" s="36">
        <f t="shared" si="10"/>
        <v>0.96</v>
      </c>
      <c r="AK62" s="36">
        <f t="shared" si="10"/>
        <v>0.63</v>
      </c>
      <c r="AL62" s="36">
        <f t="shared" si="10"/>
        <v>0.98</v>
      </c>
      <c r="AM62" s="36">
        <f t="shared" si="10"/>
        <v>0.35</v>
      </c>
      <c r="AN62" s="36">
        <f t="shared" si="10"/>
        <v>0.94</v>
      </c>
      <c r="AO62" s="36">
        <f t="shared" si="10"/>
        <v>0.20999999999999996</v>
      </c>
      <c r="AP62" s="36">
        <f t="shared" si="10"/>
        <v>0.92</v>
      </c>
      <c r="AQ62" s="36">
        <f t="shared" si="10"/>
        <v>0.20999999999999996</v>
      </c>
      <c r="AR62" s="36">
        <f t="shared" si="10"/>
        <v>0.24</v>
      </c>
      <c r="AS62" s="36">
        <f t="shared" si="10"/>
        <v>0.92999999999999994</v>
      </c>
      <c r="AT62" s="36">
        <f t="shared" si="10"/>
        <v>0.36</v>
      </c>
      <c r="AU62" s="36">
        <f t="shared" si="10"/>
        <v>0.28000000000000003</v>
      </c>
      <c r="AV62" s="36">
        <f t="shared" si="10"/>
        <v>0.95</v>
      </c>
      <c r="AW62" s="36">
        <f t="shared" si="10"/>
        <v>0.97</v>
      </c>
      <c r="AX62" s="36">
        <f t="shared" si="10"/>
        <v>0.97</v>
      </c>
      <c r="AY62" s="36">
        <f t="shared" si="10"/>
        <v>0.19999999999999996</v>
      </c>
      <c r="AZ62" s="36">
        <f t="shared" si="10"/>
        <v>0.15000000000000002</v>
      </c>
      <c r="BA62" s="36">
        <f t="shared" si="10"/>
        <v>0.18000000000000005</v>
      </c>
      <c r="BB62" s="36">
        <f t="shared" si="10"/>
        <v>0.95</v>
      </c>
      <c r="BC62" s="36">
        <f t="shared" si="10"/>
        <v>0.98</v>
      </c>
      <c r="BD62" s="36">
        <f t="shared" si="10"/>
        <v>0.20999999999999996</v>
      </c>
      <c r="BE62" s="36">
        <f t="shared" si="10"/>
        <v>0.24</v>
      </c>
      <c r="BF62" s="36">
        <f t="shared" si="10"/>
        <v>0.16000000000000003</v>
      </c>
      <c r="BG62" s="36">
        <f t="shared" si="10"/>
        <v>0.95</v>
      </c>
      <c r="BH62" s="36">
        <f t="shared" si="10"/>
        <v>0.13</v>
      </c>
      <c r="BI62" s="36">
        <f t="shared" si="10"/>
        <v>0.94</v>
      </c>
      <c r="BJ62" s="36">
        <f t="shared" si="10"/>
        <v>0.97</v>
      </c>
      <c r="BK62" s="36">
        <f t="shared" si="10"/>
        <v>0.95</v>
      </c>
      <c r="BL62" s="36">
        <f t="shared" si="10"/>
        <v>1</v>
      </c>
      <c r="BM62" s="37">
        <f t="shared" si="9"/>
        <v>0.70033333333333347</v>
      </c>
      <c r="BN62" s="68"/>
    </row>
    <row r="63" spans="1:66" ht="15.75" customHeight="1">
      <c r="A63" s="65">
        <v>29</v>
      </c>
      <c r="B63" s="66" t="s">
        <v>155</v>
      </c>
      <c r="C63" s="67" t="s">
        <v>87</v>
      </c>
      <c r="D63" s="67" t="s">
        <v>142</v>
      </c>
      <c r="E63" s="36">
        <f t="shared" si="10"/>
        <v>1</v>
      </c>
      <c r="F63" s="36">
        <f t="shared" si="10"/>
        <v>5.0000000000000044E-2</v>
      </c>
      <c r="G63" s="36">
        <f t="shared" si="10"/>
        <v>8.9999999999999969E-2</v>
      </c>
      <c r="H63" s="36">
        <f t="shared" si="10"/>
        <v>0.47</v>
      </c>
      <c r="I63" s="36">
        <f t="shared" si="10"/>
        <v>6.0000000000000053E-2</v>
      </c>
      <c r="J63" s="36">
        <f t="shared" si="10"/>
        <v>6.0000000000000053E-2</v>
      </c>
      <c r="K63" s="36">
        <f t="shared" si="10"/>
        <v>4.0000000000000036E-2</v>
      </c>
      <c r="L63" s="36">
        <f t="shared" si="10"/>
        <v>0.10999999999999999</v>
      </c>
      <c r="M63" s="36">
        <f t="shared" si="10"/>
        <v>3.0000000000000027E-2</v>
      </c>
      <c r="N63" s="36">
        <f t="shared" si="10"/>
        <v>5.0000000000000044E-2</v>
      </c>
      <c r="O63" s="36">
        <f t="shared" si="10"/>
        <v>0.12</v>
      </c>
      <c r="P63" s="36">
        <f t="shared" si="10"/>
        <v>6.9999999999999951E-2</v>
      </c>
      <c r="Q63" s="36">
        <f t="shared" si="10"/>
        <v>6.9999999999999951E-2</v>
      </c>
      <c r="R63" s="36">
        <f t="shared" si="10"/>
        <v>5.0000000000000044E-2</v>
      </c>
      <c r="S63" s="36">
        <f t="shared" si="10"/>
        <v>2.0000000000000018E-2</v>
      </c>
      <c r="T63" s="36">
        <f t="shared" si="10"/>
        <v>7.999999999999996E-2</v>
      </c>
      <c r="U63" s="36">
        <f t="shared" si="10"/>
        <v>7.999999999999996E-2</v>
      </c>
      <c r="V63" s="36">
        <f t="shared" si="10"/>
        <v>7.999999999999996E-2</v>
      </c>
      <c r="W63" s="36">
        <f t="shared" si="10"/>
        <v>1</v>
      </c>
      <c r="X63" s="36">
        <f t="shared" si="10"/>
        <v>0.13</v>
      </c>
      <c r="Y63" s="36">
        <f t="shared" si="10"/>
        <v>0.14000000000000001</v>
      </c>
      <c r="Z63" s="36">
        <f t="shared" si="10"/>
        <v>6.0000000000000053E-2</v>
      </c>
      <c r="AA63" s="36">
        <f t="shared" si="10"/>
        <v>1.0000000000000009E-2</v>
      </c>
      <c r="AB63" s="36">
        <f t="shared" si="10"/>
        <v>2.0000000000000018E-2</v>
      </c>
      <c r="AC63" s="36">
        <f t="shared" si="10"/>
        <v>7.999999999999996E-2</v>
      </c>
      <c r="AD63" s="36">
        <f t="shared" si="10"/>
        <v>5.0000000000000044E-2</v>
      </c>
      <c r="AE63" s="36">
        <f t="shared" si="10"/>
        <v>1.0000000000000009E-2</v>
      </c>
      <c r="AF63" s="36">
        <f t="shared" si="10"/>
        <v>6.0000000000000053E-2</v>
      </c>
      <c r="AG63" s="36">
        <f t="shared" si="10"/>
        <v>3.0000000000000027E-2</v>
      </c>
      <c r="AH63" s="36">
        <f t="shared" si="10"/>
        <v>6.0000000000000053E-2</v>
      </c>
      <c r="AI63" s="36">
        <f t="shared" si="10"/>
        <v>2.0000000000000018E-2</v>
      </c>
      <c r="AJ63" s="36">
        <f t="shared" si="10"/>
        <v>0.12</v>
      </c>
      <c r="AK63" s="36">
        <f t="shared" si="10"/>
        <v>9.9999999999999978E-2</v>
      </c>
      <c r="AL63" s="36">
        <f t="shared" si="10"/>
        <v>9.9999999999999978E-2</v>
      </c>
      <c r="AM63" s="36">
        <f t="shared" si="10"/>
        <v>9.9999999999999978E-2</v>
      </c>
      <c r="AN63" s="36">
        <f t="shared" si="10"/>
        <v>0</v>
      </c>
      <c r="AO63" s="36">
        <f t="shared" si="10"/>
        <v>0.94</v>
      </c>
      <c r="AP63" s="36">
        <f t="shared" si="10"/>
        <v>3.0000000000000027E-2</v>
      </c>
      <c r="AQ63" s="36">
        <f t="shared" si="10"/>
        <v>5.0000000000000044E-2</v>
      </c>
      <c r="AR63" s="36">
        <f t="shared" si="10"/>
        <v>0</v>
      </c>
      <c r="AS63" s="36">
        <f t="shared" si="10"/>
        <v>2.0000000000000018E-2</v>
      </c>
      <c r="AT63" s="36">
        <f t="shared" si="10"/>
        <v>3.0000000000000027E-2</v>
      </c>
      <c r="AU63" s="36">
        <f t="shared" si="10"/>
        <v>0.17000000000000004</v>
      </c>
      <c r="AV63" s="36">
        <f t="shared" si="10"/>
        <v>2.0000000000000018E-2</v>
      </c>
      <c r="AW63" s="36">
        <f t="shared" si="10"/>
        <v>1.0000000000000009E-2</v>
      </c>
      <c r="AX63" s="36">
        <f t="shared" si="10"/>
        <v>0.37</v>
      </c>
      <c r="AY63" s="36">
        <f t="shared" si="10"/>
        <v>3.0000000000000027E-2</v>
      </c>
      <c r="AZ63" s="36">
        <f t="shared" si="10"/>
        <v>3.0000000000000027E-2</v>
      </c>
      <c r="BA63" s="36">
        <f t="shared" si="10"/>
        <v>3.0000000000000027E-2</v>
      </c>
      <c r="BB63" s="36">
        <f t="shared" si="10"/>
        <v>4.0000000000000036E-2</v>
      </c>
      <c r="BC63" s="36">
        <f t="shared" si="10"/>
        <v>4.0000000000000036E-2</v>
      </c>
      <c r="BD63" s="36">
        <f t="shared" si="10"/>
        <v>6.0000000000000053E-2</v>
      </c>
      <c r="BE63" s="36">
        <f t="shared" si="10"/>
        <v>9.9999999999999978E-2</v>
      </c>
      <c r="BF63" s="36">
        <f t="shared" si="10"/>
        <v>5.0000000000000044E-2</v>
      </c>
      <c r="BG63" s="36">
        <f t="shared" si="10"/>
        <v>5.0000000000000044E-2</v>
      </c>
      <c r="BH63" s="36">
        <f t="shared" si="10"/>
        <v>7.999999999999996E-2</v>
      </c>
      <c r="BI63" s="36">
        <f t="shared" si="10"/>
        <v>7.999999999999996E-2</v>
      </c>
      <c r="BJ63" s="36">
        <f t="shared" si="10"/>
        <v>4.0000000000000036E-2</v>
      </c>
      <c r="BK63" s="36">
        <f t="shared" si="10"/>
        <v>6.0000000000000053E-2</v>
      </c>
      <c r="BL63" s="36">
        <f t="shared" si="10"/>
        <v>1</v>
      </c>
      <c r="BM63" s="37">
        <f t="shared" si="9"/>
        <v>0.13250000000000001</v>
      </c>
      <c r="BN63" s="68"/>
    </row>
    <row r="64" spans="1:66" ht="15.75" customHeight="1">
      <c r="A64" s="65">
        <v>30</v>
      </c>
      <c r="B64" s="66" t="s">
        <v>156</v>
      </c>
      <c r="C64" s="67" t="s">
        <v>87</v>
      </c>
      <c r="D64" s="67" t="s">
        <v>142</v>
      </c>
      <c r="E64" s="36">
        <f t="shared" si="10"/>
        <v>0.42000000000000004</v>
      </c>
      <c r="F64" s="36">
        <f t="shared" si="10"/>
        <v>3.0000000000000027E-2</v>
      </c>
      <c r="G64" s="36">
        <f t="shared" si="10"/>
        <v>5.0000000000000044E-2</v>
      </c>
      <c r="H64" s="36">
        <f t="shared" si="10"/>
        <v>2.0000000000000018E-2</v>
      </c>
      <c r="I64" s="36">
        <f t="shared" si="10"/>
        <v>0</v>
      </c>
      <c r="J64" s="36">
        <f t="shared" si="10"/>
        <v>1.0000000000000009E-2</v>
      </c>
      <c r="K64" s="36">
        <f t="shared" si="10"/>
        <v>4.0000000000000036E-2</v>
      </c>
      <c r="L64" s="36">
        <f t="shared" si="10"/>
        <v>3.0000000000000027E-2</v>
      </c>
      <c r="M64" s="36">
        <f t="shared" si="10"/>
        <v>2.0000000000000018E-2</v>
      </c>
      <c r="N64" s="36">
        <f t="shared" si="10"/>
        <v>1.0000000000000009E-2</v>
      </c>
      <c r="O64" s="36">
        <f t="shared" si="10"/>
        <v>4.0000000000000036E-2</v>
      </c>
      <c r="P64" s="36">
        <f t="shared" si="10"/>
        <v>3.0000000000000027E-2</v>
      </c>
      <c r="Q64" s="36">
        <f t="shared" si="10"/>
        <v>1.0000000000000009E-2</v>
      </c>
      <c r="R64" s="36">
        <f t="shared" si="10"/>
        <v>3.0000000000000027E-2</v>
      </c>
      <c r="S64" s="36">
        <f t="shared" si="10"/>
        <v>1.0000000000000009E-2</v>
      </c>
      <c r="T64" s="36">
        <f t="shared" si="10"/>
        <v>1.0000000000000009E-2</v>
      </c>
      <c r="U64" s="36">
        <f t="shared" si="10"/>
        <v>2.0000000000000018E-2</v>
      </c>
      <c r="V64" s="36">
        <f t="shared" si="10"/>
        <v>1.0000000000000009E-2</v>
      </c>
      <c r="W64" s="36">
        <f t="shared" si="10"/>
        <v>4.0000000000000036E-2</v>
      </c>
      <c r="X64" s="36">
        <f t="shared" si="10"/>
        <v>0.37</v>
      </c>
      <c r="Y64" s="36">
        <f t="shared" si="10"/>
        <v>2.0000000000000018E-2</v>
      </c>
      <c r="Z64" s="36">
        <f t="shared" si="10"/>
        <v>1.0000000000000009E-2</v>
      </c>
      <c r="AA64" s="36">
        <f t="shared" si="10"/>
        <v>1.0000000000000009E-2</v>
      </c>
      <c r="AB64" s="36">
        <f t="shared" si="10"/>
        <v>4.0000000000000036E-2</v>
      </c>
      <c r="AC64" s="36">
        <f t="shared" si="10"/>
        <v>1.0000000000000009E-2</v>
      </c>
      <c r="AD64" s="36">
        <f t="shared" si="10"/>
        <v>1.0000000000000009E-2</v>
      </c>
      <c r="AE64" s="36">
        <f t="shared" si="10"/>
        <v>4.0000000000000036E-2</v>
      </c>
      <c r="AF64" s="36">
        <f t="shared" si="10"/>
        <v>3.0000000000000027E-2</v>
      </c>
      <c r="AG64" s="36">
        <f t="shared" si="10"/>
        <v>2.0000000000000018E-2</v>
      </c>
      <c r="AH64" s="36">
        <f t="shared" si="10"/>
        <v>0</v>
      </c>
      <c r="AI64" s="36">
        <f t="shared" si="10"/>
        <v>4.0000000000000036E-2</v>
      </c>
      <c r="AJ64" s="36">
        <f t="shared" si="10"/>
        <v>8.9999999999999969E-2</v>
      </c>
      <c r="AK64" s="36">
        <f t="shared" si="10"/>
        <v>1.0000000000000009E-2</v>
      </c>
      <c r="AL64" s="36">
        <f t="shared" si="10"/>
        <v>0</v>
      </c>
      <c r="AM64" s="36">
        <f t="shared" si="10"/>
        <v>2.0000000000000018E-2</v>
      </c>
      <c r="AN64" s="36">
        <f t="shared" si="10"/>
        <v>3.0000000000000027E-2</v>
      </c>
      <c r="AO64" s="36">
        <f t="shared" si="10"/>
        <v>0</v>
      </c>
      <c r="AP64" s="36">
        <f t="shared" si="10"/>
        <v>1.0000000000000009E-2</v>
      </c>
      <c r="AQ64" s="36">
        <f t="shared" si="10"/>
        <v>2.0000000000000018E-2</v>
      </c>
      <c r="AR64" s="36">
        <f t="shared" si="10"/>
        <v>0.14000000000000001</v>
      </c>
      <c r="AS64" s="36">
        <f t="shared" si="10"/>
        <v>4.0000000000000036E-2</v>
      </c>
      <c r="AT64" s="36">
        <f t="shared" si="10"/>
        <v>4.0000000000000036E-2</v>
      </c>
      <c r="AU64" s="36">
        <f t="shared" si="10"/>
        <v>1.0000000000000009E-2</v>
      </c>
      <c r="AV64" s="36">
        <f t="shared" si="10"/>
        <v>0.10999999999999999</v>
      </c>
      <c r="AW64" s="36">
        <f t="shared" si="10"/>
        <v>7.999999999999996E-2</v>
      </c>
      <c r="AX64" s="36">
        <f t="shared" si="10"/>
        <v>0.8</v>
      </c>
      <c r="AY64" s="36">
        <f t="shared" si="10"/>
        <v>0</v>
      </c>
      <c r="AZ64" s="36">
        <f t="shared" si="10"/>
        <v>0</v>
      </c>
      <c r="BA64" s="36">
        <f t="shared" si="10"/>
        <v>0</v>
      </c>
      <c r="BB64" s="36">
        <f t="shared" si="10"/>
        <v>0</v>
      </c>
      <c r="BC64" s="36">
        <f t="shared" si="10"/>
        <v>0</v>
      </c>
      <c r="BD64" s="36">
        <f t="shared" si="10"/>
        <v>4.0000000000000036E-2</v>
      </c>
      <c r="BE64" s="36">
        <f t="shared" si="10"/>
        <v>5.0000000000000044E-2</v>
      </c>
      <c r="BF64" s="36">
        <f t="shared" si="10"/>
        <v>0.75</v>
      </c>
      <c r="BG64" s="36">
        <f t="shared" si="10"/>
        <v>3.0000000000000027E-2</v>
      </c>
      <c r="BH64" s="36">
        <f t="shared" si="10"/>
        <v>1.0000000000000009E-2</v>
      </c>
      <c r="BI64" s="36">
        <f t="shared" si="10"/>
        <v>1.0000000000000009E-2</v>
      </c>
      <c r="BJ64" s="36">
        <f t="shared" si="10"/>
        <v>5.0000000000000044E-2</v>
      </c>
      <c r="BK64" s="36">
        <f t="shared" si="10"/>
        <v>4.0000000000000036E-2</v>
      </c>
      <c r="BL64" s="36">
        <f t="shared" si="10"/>
        <v>1.0000000000000009E-2</v>
      </c>
      <c r="BM64" s="37">
        <f t="shared" si="9"/>
        <v>6.3666666666666677E-2</v>
      </c>
      <c r="BN64" s="68"/>
    </row>
    <row r="65" spans="1:66" ht="15.75" customHeight="1">
      <c r="A65" s="69"/>
      <c r="B65" s="70" t="s">
        <v>157</v>
      </c>
      <c r="C65" s="67"/>
      <c r="D65" s="67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17"/>
      <c r="BN65" s="38"/>
    </row>
    <row r="66" spans="1:66" ht="15.75" customHeight="1">
      <c r="A66" s="71"/>
      <c r="B66" s="72" t="s">
        <v>158</v>
      </c>
      <c r="C66" s="52"/>
      <c r="D66" s="53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17"/>
      <c r="BN66" s="38"/>
    </row>
    <row r="67" spans="1:66" ht="15.75" customHeight="1">
      <c r="A67" s="71">
        <v>1</v>
      </c>
      <c r="B67" s="73" t="s">
        <v>159</v>
      </c>
      <c r="C67" s="61" t="s">
        <v>70</v>
      </c>
      <c r="D67" s="21" t="s">
        <v>160</v>
      </c>
      <c r="E67" s="74"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4">
        <v>0</v>
      </c>
      <c r="L67" s="74">
        <v>0</v>
      </c>
      <c r="M67" s="74">
        <v>0</v>
      </c>
      <c r="N67" s="74">
        <v>0</v>
      </c>
      <c r="O67" s="74">
        <v>0</v>
      </c>
      <c r="P67" s="74">
        <v>0</v>
      </c>
      <c r="Q67" s="74">
        <v>0</v>
      </c>
      <c r="R67" s="74">
        <v>21.12</v>
      </c>
      <c r="S67" s="74">
        <v>0</v>
      </c>
      <c r="T67" s="74">
        <v>0</v>
      </c>
      <c r="U67" s="74">
        <v>0</v>
      </c>
      <c r="V67" s="74">
        <v>0</v>
      </c>
      <c r="W67" s="74">
        <v>0</v>
      </c>
      <c r="X67" s="74">
        <v>0</v>
      </c>
      <c r="Y67" s="74">
        <v>0</v>
      </c>
      <c r="Z67" s="74">
        <v>0</v>
      </c>
      <c r="AA67" s="74">
        <v>0</v>
      </c>
      <c r="AB67" s="74">
        <v>0</v>
      </c>
      <c r="AC67" s="74">
        <v>0</v>
      </c>
      <c r="AD67" s="74">
        <v>0</v>
      </c>
      <c r="AE67" s="74">
        <v>0</v>
      </c>
      <c r="AF67" s="74">
        <v>0</v>
      </c>
      <c r="AG67" s="74">
        <v>3.44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4">
        <v>0</v>
      </c>
      <c r="AN67" s="75">
        <v>0</v>
      </c>
      <c r="AO67" s="74">
        <v>0</v>
      </c>
      <c r="AP67" s="74">
        <v>0</v>
      </c>
      <c r="AQ67" s="74">
        <v>0</v>
      </c>
      <c r="AR67" s="74">
        <v>0</v>
      </c>
      <c r="AS67" s="75">
        <v>0</v>
      </c>
      <c r="AT67" s="74">
        <v>0</v>
      </c>
      <c r="AU67" s="74">
        <v>0</v>
      </c>
      <c r="AV67" s="74">
        <v>0</v>
      </c>
      <c r="AW67" s="74">
        <v>0</v>
      </c>
      <c r="AX67" s="74">
        <v>0</v>
      </c>
      <c r="AY67" s="74">
        <v>0</v>
      </c>
      <c r="AZ67" s="74">
        <v>0</v>
      </c>
      <c r="BA67" s="74">
        <v>0</v>
      </c>
      <c r="BB67" s="74">
        <v>0</v>
      </c>
      <c r="BC67" s="74">
        <v>0</v>
      </c>
      <c r="BD67" s="74">
        <v>0</v>
      </c>
      <c r="BE67" s="74">
        <v>0</v>
      </c>
      <c r="BF67" s="74">
        <v>0</v>
      </c>
      <c r="BG67" s="74">
        <v>0</v>
      </c>
      <c r="BH67" s="74">
        <v>0</v>
      </c>
      <c r="BI67" s="74">
        <v>0</v>
      </c>
      <c r="BJ67" s="74">
        <v>0</v>
      </c>
      <c r="BK67" s="74">
        <v>0</v>
      </c>
      <c r="BL67" s="74">
        <v>0</v>
      </c>
      <c r="BM67" s="17">
        <f t="shared" ref="BM67:BM76" si="11">SUM(E67:BL67)</f>
        <v>24.560000000000002</v>
      </c>
      <c r="BN67" s="76"/>
    </row>
    <row r="68" spans="1:66" ht="15.75" customHeight="1">
      <c r="A68" s="71">
        <v>2</v>
      </c>
      <c r="B68" s="77" t="s">
        <v>161</v>
      </c>
      <c r="C68" s="61" t="s">
        <v>70</v>
      </c>
      <c r="D68" s="21" t="s">
        <v>160</v>
      </c>
      <c r="E68" s="74">
        <v>122.81</v>
      </c>
      <c r="F68" s="74">
        <v>93.03</v>
      </c>
      <c r="G68" s="74">
        <v>22.97</v>
      </c>
      <c r="H68" s="74">
        <v>88.25</v>
      </c>
      <c r="I68" s="74">
        <v>3.4</v>
      </c>
      <c r="J68" s="74">
        <v>63.43</v>
      </c>
      <c r="K68" s="74">
        <v>95.47</v>
      </c>
      <c r="L68" s="74">
        <v>86.99</v>
      </c>
      <c r="M68" s="74">
        <v>89.75</v>
      </c>
      <c r="N68" s="74">
        <v>16.39</v>
      </c>
      <c r="O68" s="74">
        <v>103.24</v>
      </c>
      <c r="P68" s="74">
        <v>154.41999999999999</v>
      </c>
      <c r="Q68" s="74">
        <v>72.319999999999993</v>
      </c>
      <c r="R68" s="74">
        <v>208.79</v>
      </c>
      <c r="S68" s="74">
        <v>108.28</v>
      </c>
      <c r="T68" s="74">
        <v>32.9</v>
      </c>
      <c r="U68" s="74">
        <v>128.29</v>
      </c>
      <c r="V68" s="74">
        <v>174.79</v>
      </c>
      <c r="W68" s="74">
        <v>37.26</v>
      </c>
      <c r="X68" s="74">
        <v>63.36</v>
      </c>
      <c r="Y68" s="74">
        <v>96.67</v>
      </c>
      <c r="Z68" s="74">
        <v>129.19</v>
      </c>
      <c r="AA68" s="74">
        <v>93.63</v>
      </c>
      <c r="AB68" s="74">
        <v>194.83</v>
      </c>
      <c r="AC68" s="74">
        <v>51.57</v>
      </c>
      <c r="AD68" s="74">
        <v>33.200000000000003</v>
      </c>
      <c r="AE68" s="74">
        <v>19.97</v>
      </c>
      <c r="AF68" s="74">
        <v>88.87</v>
      </c>
      <c r="AG68" s="74">
        <v>206.18</v>
      </c>
      <c r="AH68" s="74">
        <v>127.05</v>
      </c>
      <c r="AI68" s="74">
        <v>63.01</v>
      </c>
      <c r="AJ68" s="74">
        <v>46.26</v>
      </c>
      <c r="AK68" s="74">
        <v>46.76</v>
      </c>
      <c r="AL68" s="74">
        <v>2.68</v>
      </c>
      <c r="AM68" s="74">
        <v>88.05</v>
      </c>
      <c r="AN68" s="74">
        <v>80.95</v>
      </c>
      <c r="AO68" s="74">
        <v>66.5</v>
      </c>
      <c r="AP68" s="74">
        <v>242.51</v>
      </c>
      <c r="AQ68" s="74">
        <v>149</v>
      </c>
      <c r="AR68" s="74">
        <v>22.56</v>
      </c>
      <c r="AS68" s="74">
        <v>6.9</v>
      </c>
      <c r="AT68" s="74">
        <v>14.56</v>
      </c>
      <c r="AU68" s="74">
        <v>70.75</v>
      </c>
      <c r="AV68" s="74">
        <v>4.75</v>
      </c>
      <c r="AW68" s="74">
        <v>33.58</v>
      </c>
      <c r="AX68" s="74">
        <v>91.76</v>
      </c>
      <c r="AY68" s="74">
        <v>25.87</v>
      </c>
      <c r="AZ68" s="74">
        <v>14.55</v>
      </c>
      <c r="BA68" s="74">
        <v>121.26</v>
      </c>
      <c r="BB68" s="74">
        <v>352.53</v>
      </c>
      <c r="BC68" s="74">
        <v>352.53</v>
      </c>
      <c r="BD68" s="74">
        <v>152.06</v>
      </c>
      <c r="BE68" s="74">
        <v>63.81</v>
      </c>
      <c r="BF68" s="74">
        <v>117</v>
      </c>
      <c r="BG68" s="74">
        <v>153.32</v>
      </c>
      <c r="BH68" s="74">
        <v>168.08</v>
      </c>
      <c r="BI68" s="74">
        <v>96.06</v>
      </c>
      <c r="BJ68" s="74">
        <v>114.1</v>
      </c>
      <c r="BK68" s="74">
        <v>138.12</v>
      </c>
      <c r="BL68" s="74">
        <v>114.36</v>
      </c>
      <c r="BM68" s="17">
        <f t="shared" si="11"/>
        <v>5821.5300000000016</v>
      </c>
      <c r="BN68" s="76"/>
    </row>
    <row r="69" spans="1:66" ht="15.75" customHeight="1">
      <c r="A69" s="71">
        <v>3</v>
      </c>
      <c r="B69" s="77" t="s">
        <v>162</v>
      </c>
      <c r="C69" s="61" t="s">
        <v>70</v>
      </c>
      <c r="D69" s="21" t="s">
        <v>163</v>
      </c>
      <c r="E69" s="74">
        <v>11.89</v>
      </c>
      <c r="F69" s="74">
        <v>20.23</v>
      </c>
      <c r="G69" s="74">
        <v>0</v>
      </c>
      <c r="H69" s="74">
        <v>0.09</v>
      </c>
      <c r="I69" s="74">
        <v>1.7</v>
      </c>
      <c r="J69" s="74">
        <v>3.17</v>
      </c>
      <c r="K69" s="74">
        <v>1.3</v>
      </c>
      <c r="L69" s="74">
        <v>2.21</v>
      </c>
      <c r="M69" s="74">
        <v>1.06</v>
      </c>
      <c r="N69" s="74">
        <v>0</v>
      </c>
      <c r="O69" s="74">
        <v>38.979999999999997</v>
      </c>
      <c r="P69" s="74">
        <v>0</v>
      </c>
      <c r="Q69" s="74">
        <v>0</v>
      </c>
      <c r="R69" s="74">
        <v>0.6</v>
      </c>
      <c r="S69" s="74">
        <v>3.2</v>
      </c>
      <c r="T69" s="74">
        <v>1.2</v>
      </c>
      <c r="U69" s="74">
        <v>0</v>
      </c>
      <c r="V69" s="74">
        <v>18.2</v>
      </c>
      <c r="W69" s="74">
        <v>27.6</v>
      </c>
      <c r="X69" s="74">
        <v>47.4</v>
      </c>
      <c r="Y69" s="74">
        <v>0</v>
      </c>
      <c r="Z69" s="74">
        <v>0</v>
      </c>
      <c r="AA69" s="74">
        <v>0.7</v>
      </c>
      <c r="AB69" s="74">
        <v>0</v>
      </c>
      <c r="AC69" s="74">
        <v>0</v>
      </c>
      <c r="AD69" s="74">
        <v>3.7</v>
      </c>
      <c r="AE69" s="74">
        <v>10.37</v>
      </c>
      <c r="AF69" s="74">
        <v>0</v>
      </c>
      <c r="AG69" s="74">
        <v>0.25</v>
      </c>
      <c r="AH69" s="74">
        <v>3.32</v>
      </c>
      <c r="AI69" s="74">
        <v>1.94</v>
      </c>
      <c r="AJ69" s="74">
        <v>0</v>
      </c>
      <c r="AK69" s="74">
        <v>10.77</v>
      </c>
      <c r="AL69" s="74">
        <v>16.149999999999999</v>
      </c>
      <c r="AM69" s="74">
        <v>0</v>
      </c>
      <c r="AN69" s="74">
        <v>1.6</v>
      </c>
      <c r="AO69" s="74">
        <v>1.1100000000000001</v>
      </c>
      <c r="AP69" s="74">
        <v>43.78</v>
      </c>
      <c r="AQ69" s="74">
        <v>1.73</v>
      </c>
      <c r="AR69" s="74">
        <v>29.6</v>
      </c>
      <c r="AS69" s="74">
        <v>0</v>
      </c>
      <c r="AT69" s="74">
        <v>0</v>
      </c>
      <c r="AU69" s="74">
        <v>3.21</v>
      </c>
      <c r="AV69" s="74">
        <v>2.2200000000000002</v>
      </c>
      <c r="AW69" s="74">
        <v>0.74</v>
      </c>
      <c r="AX69" s="74">
        <v>55.1</v>
      </c>
      <c r="AY69" s="74">
        <v>0.68</v>
      </c>
      <c r="AZ69" s="74">
        <v>0.38</v>
      </c>
      <c r="BA69" s="74">
        <v>3.2</v>
      </c>
      <c r="BB69" s="74">
        <v>60.12</v>
      </c>
      <c r="BC69" s="74">
        <v>60.12</v>
      </c>
      <c r="BD69" s="74">
        <v>29.34</v>
      </c>
      <c r="BE69" s="74">
        <v>72.760000000000005</v>
      </c>
      <c r="BF69" s="74">
        <v>8.99</v>
      </c>
      <c r="BG69" s="74">
        <v>62.57</v>
      </c>
      <c r="BH69" s="74">
        <v>10.199999999999999</v>
      </c>
      <c r="BI69" s="74">
        <v>3.46</v>
      </c>
      <c r="BJ69" s="74">
        <v>1.45</v>
      </c>
      <c r="BK69" s="74">
        <v>0</v>
      </c>
      <c r="BL69" s="74">
        <v>15.6</v>
      </c>
      <c r="BM69" s="17">
        <f t="shared" si="11"/>
        <v>693.99000000000024</v>
      </c>
      <c r="BN69" s="76"/>
    </row>
    <row r="70" spans="1:66" ht="15.75" customHeight="1">
      <c r="A70" s="71">
        <v>4</v>
      </c>
      <c r="B70" s="77" t="s">
        <v>164</v>
      </c>
      <c r="C70" s="61" t="s">
        <v>70</v>
      </c>
      <c r="D70" s="21" t="s">
        <v>165</v>
      </c>
      <c r="E70" s="74">
        <v>0</v>
      </c>
      <c r="F70" s="74">
        <v>0</v>
      </c>
      <c r="G70" s="74">
        <v>2.1</v>
      </c>
      <c r="H70" s="74">
        <v>0</v>
      </c>
      <c r="I70" s="74">
        <v>3.66</v>
      </c>
      <c r="J70" s="74">
        <v>0</v>
      </c>
      <c r="K70" s="74">
        <v>0</v>
      </c>
      <c r="L70" s="74">
        <v>0</v>
      </c>
      <c r="M70" s="74">
        <v>5.98</v>
      </c>
      <c r="N70" s="74">
        <v>0</v>
      </c>
      <c r="O70" s="74">
        <v>6.83</v>
      </c>
      <c r="P70" s="74">
        <v>0</v>
      </c>
      <c r="Q70" s="74">
        <v>15.2</v>
      </c>
      <c r="R70" s="74">
        <v>7.69</v>
      </c>
      <c r="S70" s="74">
        <v>0</v>
      </c>
      <c r="T70" s="74">
        <v>0</v>
      </c>
      <c r="U70" s="74">
        <v>9.31</v>
      </c>
      <c r="V70" s="74">
        <v>6.05</v>
      </c>
      <c r="W70" s="74">
        <v>6.11</v>
      </c>
      <c r="X70" s="74">
        <v>19.36</v>
      </c>
      <c r="Y70" s="74">
        <v>18.940000000000001</v>
      </c>
      <c r="Z70" s="74">
        <v>0</v>
      </c>
      <c r="AA70" s="74">
        <v>0</v>
      </c>
      <c r="AB70" s="74">
        <v>0.61</v>
      </c>
      <c r="AC70" s="74">
        <v>0</v>
      </c>
      <c r="AD70" s="74">
        <v>0.11</v>
      </c>
      <c r="AE70" s="74">
        <v>6.79</v>
      </c>
      <c r="AF70" s="74">
        <v>0</v>
      </c>
      <c r="AG70" s="74">
        <v>0</v>
      </c>
      <c r="AH70" s="74">
        <v>0</v>
      </c>
      <c r="AI70" s="74">
        <v>0</v>
      </c>
      <c r="AJ70" s="74">
        <v>0</v>
      </c>
      <c r="AK70" s="74">
        <v>3.38</v>
      </c>
      <c r="AL70" s="74">
        <v>3.5</v>
      </c>
      <c r="AM70" s="74">
        <v>0</v>
      </c>
      <c r="AN70" s="74">
        <v>3.07</v>
      </c>
      <c r="AO70" s="74">
        <v>0</v>
      </c>
      <c r="AP70" s="74">
        <v>43.78</v>
      </c>
      <c r="AQ70" s="74">
        <v>0</v>
      </c>
      <c r="AR70" s="74">
        <v>4.93</v>
      </c>
      <c r="AS70" s="74">
        <v>0</v>
      </c>
      <c r="AT70" s="74">
        <v>7.84</v>
      </c>
      <c r="AU70" s="74">
        <v>2.54</v>
      </c>
      <c r="AV70" s="74">
        <v>0</v>
      </c>
      <c r="AW70" s="74">
        <v>3.18</v>
      </c>
      <c r="AX70" s="74">
        <v>0</v>
      </c>
      <c r="AY70" s="74">
        <v>5.75</v>
      </c>
      <c r="AZ70" s="74">
        <v>3.23</v>
      </c>
      <c r="BA70" s="74">
        <v>26.93</v>
      </c>
      <c r="BB70" s="74">
        <v>1.2</v>
      </c>
      <c r="BC70" s="74">
        <v>1.2</v>
      </c>
      <c r="BD70" s="74">
        <v>0</v>
      </c>
      <c r="BE70" s="74">
        <v>0.9</v>
      </c>
      <c r="BF70" s="74">
        <v>2.4900000000000002</v>
      </c>
      <c r="BG70" s="74">
        <v>0</v>
      </c>
      <c r="BH70" s="74">
        <v>39.14</v>
      </c>
      <c r="BI70" s="74">
        <v>0</v>
      </c>
      <c r="BJ70" s="74">
        <v>10.77</v>
      </c>
      <c r="BK70" s="74">
        <v>20.95</v>
      </c>
      <c r="BL70" s="74">
        <v>10.050000000000001</v>
      </c>
      <c r="BM70" s="17">
        <f t="shared" si="11"/>
        <v>303.56999999999994</v>
      </c>
      <c r="BN70" s="76"/>
    </row>
    <row r="71" spans="1:66" ht="15.75" customHeight="1">
      <c r="A71" s="71">
        <v>5</v>
      </c>
      <c r="B71" s="77" t="s">
        <v>166</v>
      </c>
      <c r="C71" s="61" t="s">
        <v>70</v>
      </c>
      <c r="D71" s="21" t="s">
        <v>163</v>
      </c>
      <c r="E71" s="74">
        <v>2.74</v>
      </c>
      <c r="F71" s="74">
        <v>0</v>
      </c>
      <c r="G71" s="74">
        <v>0</v>
      </c>
      <c r="H71" s="74">
        <v>0</v>
      </c>
      <c r="I71" s="74">
        <v>1.7</v>
      </c>
      <c r="J71" s="74">
        <v>1.62</v>
      </c>
      <c r="K71" s="74">
        <v>1.7</v>
      </c>
      <c r="L71" s="74">
        <v>4.3099999999999996</v>
      </c>
      <c r="M71" s="74">
        <v>0.75</v>
      </c>
      <c r="N71" s="74">
        <v>3.85</v>
      </c>
      <c r="O71" s="74">
        <v>0</v>
      </c>
      <c r="P71" s="74">
        <v>0</v>
      </c>
      <c r="Q71" s="74">
        <v>0</v>
      </c>
      <c r="R71" s="74">
        <v>6.45</v>
      </c>
      <c r="S71" s="74">
        <v>0</v>
      </c>
      <c r="T71" s="74">
        <v>0</v>
      </c>
      <c r="U71" s="74">
        <v>0</v>
      </c>
      <c r="V71" s="74">
        <v>0.72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4">
        <v>3.28</v>
      </c>
      <c r="AC71" s="74">
        <v>0</v>
      </c>
      <c r="AD71" s="74">
        <v>0.8</v>
      </c>
      <c r="AE71" s="74">
        <v>0</v>
      </c>
      <c r="AF71" s="74">
        <v>0</v>
      </c>
      <c r="AG71" s="74">
        <v>6.29</v>
      </c>
      <c r="AH71" s="74">
        <v>0</v>
      </c>
      <c r="AI71" s="74">
        <v>12.27</v>
      </c>
      <c r="AJ71" s="74">
        <v>0</v>
      </c>
      <c r="AK71" s="74">
        <v>0</v>
      </c>
      <c r="AL71" s="74">
        <v>0</v>
      </c>
      <c r="AM71" s="74">
        <v>2.35</v>
      </c>
      <c r="AN71" s="74">
        <v>0</v>
      </c>
      <c r="AO71" s="74">
        <v>0</v>
      </c>
      <c r="AP71" s="74">
        <v>17.62</v>
      </c>
      <c r="AQ71" s="74">
        <v>0</v>
      </c>
      <c r="AR71" s="74">
        <v>0</v>
      </c>
      <c r="AS71" s="74">
        <v>2.13</v>
      </c>
      <c r="AT71" s="74">
        <v>2.3199999999999998</v>
      </c>
      <c r="AU71" s="74">
        <v>0</v>
      </c>
      <c r="AV71" s="74">
        <v>0</v>
      </c>
      <c r="AW71" s="74">
        <v>0</v>
      </c>
      <c r="AX71" s="74">
        <v>0</v>
      </c>
      <c r="AY71" s="74">
        <v>1.26</v>
      </c>
      <c r="AZ71" s="74">
        <v>0.71</v>
      </c>
      <c r="BA71" s="74">
        <v>5.92</v>
      </c>
      <c r="BB71" s="74">
        <v>5.85</v>
      </c>
      <c r="BC71" s="74">
        <v>5.85</v>
      </c>
      <c r="BD71" s="74">
        <v>0.92</v>
      </c>
      <c r="BE71" s="74">
        <v>0</v>
      </c>
      <c r="BF71" s="74">
        <v>4.49</v>
      </c>
      <c r="BG71" s="74">
        <v>0.52</v>
      </c>
      <c r="BH71" s="74">
        <v>2.14</v>
      </c>
      <c r="BI71" s="74">
        <v>0</v>
      </c>
      <c r="BJ71" s="74">
        <v>2.73</v>
      </c>
      <c r="BK71" s="74">
        <v>0.1</v>
      </c>
      <c r="BL71" s="74">
        <v>0</v>
      </c>
      <c r="BM71" s="17">
        <f t="shared" si="11"/>
        <v>101.38999999999997</v>
      </c>
      <c r="BN71" s="76"/>
    </row>
    <row r="72" spans="1:66" ht="15.75" customHeight="1">
      <c r="A72" s="71">
        <v>6</v>
      </c>
      <c r="B72" s="77" t="s">
        <v>167</v>
      </c>
      <c r="C72" s="61" t="s">
        <v>70</v>
      </c>
      <c r="D72" s="21" t="s">
        <v>168</v>
      </c>
      <c r="E72" s="74">
        <v>10.199999999999999</v>
      </c>
      <c r="F72" s="74">
        <v>0</v>
      </c>
      <c r="G72" s="74">
        <v>0</v>
      </c>
      <c r="H72" s="74">
        <v>0</v>
      </c>
      <c r="I72" s="74">
        <v>0.3</v>
      </c>
      <c r="J72" s="74">
        <v>6.15</v>
      </c>
      <c r="K72" s="74">
        <v>17.100000000000001</v>
      </c>
      <c r="L72" s="74">
        <v>0</v>
      </c>
      <c r="M72" s="74">
        <v>3.4</v>
      </c>
      <c r="N72" s="74">
        <v>3.23</v>
      </c>
      <c r="O72" s="74">
        <v>0</v>
      </c>
      <c r="P72" s="74">
        <v>0</v>
      </c>
      <c r="Q72" s="74">
        <v>0</v>
      </c>
      <c r="R72" s="74">
        <v>0</v>
      </c>
      <c r="S72" s="74">
        <v>0</v>
      </c>
      <c r="T72" s="74">
        <v>10.1</v>
      </c>
      <c r="U72" s="74">
        <v>0</v>
      </c>
      <c r="V72" s="74">
        <v>0</v>
      </c>
      <c r="W72" s="74">
        <v>0</v>
      </c>
      <c r="X72" s="74">
        <v>22.42</v>
      </c>
      <c r="Y72" s="74">
        <v>0</v>
      </c>
      <c r="Z72" s="74">
        <v>9.82</v>
      </c>
      <c r="AA72" s="74">
        <v>3</v>
      </c>
      <c r="AB72" s="74">
        <v>0</v>
      </c>
      <c r="AC72" s="74">
        <v>12.06</v>
      </c>
      <c r="AD72" s="74">
        <v>2.15</v>
      </c>
      <c r="AE72" s="74">
        <v>43.57</v>
      </c>
      <c r="AF72" s="74">
        <v>4.04</v>
      </c>
      <c r="AG72" s="74">
        <v>11.39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4">
        <v>0</v>
      </c>
      <c r="AN72" s="74">
        <v>0</v>
      </c>
      <c r="AO72" s="74">
        <v>0.03</v>
      </c>
      <c r="AP72" s="74">
        <v>0</v>
      </c>
      <c r="AQ72" s="74">
        <v>3.79</v>
      </c>
      <c r="AR72" s="74">
        <v>60.12</v>
      </c>
      <c r="AS72" s="74">
        <v>0.28000000000000003</v>
      </c>
      <c r="AT72" s="74">
        <v>22.14</v>
      </c>
      <c r="AU72" s="74">
        <v>3.21</v>
      </c>
      <c r="AV72" s="74">
        <v>0</v>
      </c>
      <c r="AW72" s="74">
        <v>3.2</v>
      </c>
      <c r="AX72" s="74">
        <v>31.7</v>
      </c>
      <c r="AY72" s="74">
        <v>0.14000000000000001</v>
      </c>
      <c r="AZ72" s="74">
        <v>0.08</v>
      </c>
      <c r="BA72" s="74">
        <v>0.65</v>
      </c>
      <c r="BB72" s="74">
        <v>40.15</v>
      </c>
      <c r="BC72" s="74">
        <v>40.15</v>
      </c>
      <c r="BD72" s="74">
        <v>0</v>
      </c>
      <c r="BE72" s="74">
        <v>47.86</v>
      </c>
      <c r="BF72" s="74">
        <v>4.49</v>
      </c>
      <c r="BG72" s="74">
        <v>0</v>
      </c>
      <c r="BH72" s="74">
        <v>8.1999999999999993</v>
      </c>
      <c r="BI72" s="74">
        <v>12.92</v>
      </c>
      <c r="BJ72" s="74">
        <v>0</v>
      </c>
      <c r="BK72" s="74">
        <v>0</v>
      </c>
      <c r="BL72" s="74">
        <v>0</v>
      </c>
      <c r="BM72" s="17">
        <f t="shared" si="11"/>
        <v>438.03999999999996</v>
      </c>
      <c r="BN72" s="76"/>
    </row>
    <row r="73" spans="1:66" ht="15.75" customHeight="1">
      <c r="A73" s="71">
        <v>7</v>
      </c>
      <c r="B73" s="77" t="s">
        <v>169</v>
      </c>
      <c r="C73" s="61" t="s">
        <v>70</v>
      </c>
      <c r="D73" s="21" t="s">
        <v>170</v>
      </c>
      <c r="E73" s="74">
        <v>0</v>
      </c>
      <c r="F73" s="74">
        <v>21.92</v>
      </c>
      <c r="G73" s="74">
        <v>49.03</v>
      </c>
      <c r="H73" s="74">
        <v>22.74</v>
      </c>
      <c r="I73" s="74">
        <v>92.07</v>
      </c>
      <c r="J73" s="74">
        <v>0</v>
      </c>
      <c r="K73" s="74">
        <v>3.41</v>
      </c>
      <c r="L73" s="74">
        <v>0</v>
      </c>
      <c r="M73" s="74">
        <v>0</v>
      </c>
      <c r="N73" s="74">
        <v>40.35</v>
      </c>
      <c r="O73" s="74">
        <v>0</v>
      </c>
      <c r="P73" s="74">
        <v>15</v>
      </c>
      <c r="Q73" s="74">
        <v>30.1</v>
      </c>
      <c r="R73" s="74">
        <v>85</v>
      </c>
      <c r="S73" s="74">
        <v>21.43</v>
      </c>
      <c r="T73" s="74">
        <v>30</v>
      </c>
      <c r="U73" s="74">
        <v>11.8</v>
      </c>
      <c r="V73" s="74">
        <v>0</v>
      </c>
      <c r="W73" s="74">
        <v>0</v>
      </c>
      <c r="X73" s="74">
        <v>20</v>
      </c>
      <c r="Y73" s="74">
        <v>20</v>
      </c>
      <c r="Z73" s="74">
        <v>84.03</v>
      </c>
      <c r="AA73" s="74">
        <v>12.13</v>
      </c>
      <c r="AB73" s="74">
        <v>87.36</v>
      </c>
      <c r="AC73" s="74">
        <v>30.15</v>
      </c>
      <c r="AD73" s="74">
        <v>0</v>
      </c>
      <c r="AE73" s="74">
        <v>0</v>
      </c>
      <c r="AF73" s="74">
        <v>20</v>
      </c>
      <c r="AG73" s="74">
        <v>0</v>
      </c>
      <c r="AH73" s="74">
        <v>12.64</v>
      </c>
      <c r="AI73" s="74">
        <v>30</v>
      </c>
      <c r="AJ73" s="74">
        <v>38.47</v>
      </c>
      <c r="AK73" s="74">
        <v>33</v>
      </c>
      <c r="AL73" s="74">
        <v>192.32</v>
      </c>
      <c r="AM73" s="74">
        <v>0</v>
      </c>
      <c r="AN73" s="74">
        <v>0</v>
      </c>
      <c r="AO73" s="74">
        <v>0</v>
      </c>
      <c r="AP73" s="74">
        <v>0</v>
      </c>
      <c r="AQ73" s="74">
        <v>28.19</v>
      </c>
      <c r="AR73" s="74">
        <v>78.25</v>
      </c>
      <c r="AS73" s="74">
        <v>36.25</v>
      </c>
      <c r="AT73" s="74">
        <v>55.71</v>
      </c>
      <c r="AU73" s="74">
        <v>43.38</v>
      </c>
      <c r="AV73" s="74">
        <v>0</v>
      </c>
      <c r="AW73" s="74">
        <v>23.74</v>
      </c>
      <c r="AX73" s="74">
        <v>34.340000000000003</v>
      </c>
      <c r="AY73" s="74">
        <v>0</v>
      </c>
      <c r="AZ73" s="74">
        <v>0</v>
      </c>
      <c r="BA73" s="74">
        <v>0</v>
      </c>
      <c r="BB73" s="74">
        <v>60.97</v>
      </c>
      <c r="BC73" s="74">
        <v>60.97</v>
      </c>
      <c r="BD73" s="74">
        <v>0</v>
      </c>
      <c r="BE73" s="74">
        <v>0</v>
      </c>
      <c r="BF73" s="74">
        <v>0</v>
      </c>
      <c r="BG73" s="74">
        <v>17.399999999999999</v>
      </c>
      <c r="BH73" s="74">
        <v>0</v>
      </c>
      <c r="BI73" s="74">
        <v>2.2400000000000002</v>
      </c>
      <c r="BJ73" s="74">
        <v>7.31</v>
      </c>
      <c r="BK73" s="74">
        <v>0</v>
      </c>
      <c r="BL73" s="74">
        <v>4.3499999999999996</v>
      </c>
      <c r="BM73" s="17">
        <f t="shared" si="11"/>
        <v>1456.0500000000002</v>
      </c>
      <c r="BN73" s="76"/>
    </row>
    <row r="74" spans="1:66" ht="15.75" customHeight="1">
      <c r="A74" s="71">
        <v>8</v>
      </c>
      <c r="B74" s="77" t="s">
        <v>171</v>
      </c>
      <c r="C74" s="61" t="s">
        <v>70</v>
      </c>
      <c r="D74" s="21" t="s">
        <v>170</v>
      </c>
      <c r="E74" s="74">
        <v>81.36</v>
      </c>
      <c r="F74" s="74">
        <v>71.89</v>
      </c>
      <c r="G74" s="74">
        <v>73.180000000000007</v>
      </c>
      <c r="H74" s="74">
        <v>53.75</v>
      </c>
      <c r="I74" s="74">
        <v>84.05</v>
      </c>
      <c r="J74" s="74">
        <v>312.04000000000002</v>
      </c>
      <c r="K74" s="74">
        <v>239.51</v>
      </c>
      <c r="L74" s="74">
        <v>94.21</v>
      </c>
      <c r="M74" s="74">
        <v>51.26</v>
      </c>
      <c r="N74" s="74">
        <v>112.62</v>
      </c>
      <c r="O74" s="74">
        <v>69.56</v>
      </c>
      <c r="P74" s="74">
        <v>145.71</v>
      </c>
      <c r="Q74" s="74">
        <v>79.73</v>
      </c>
      <c r="R74" s="74">
        <v>433.29</v>
      </c>
      <c r="S74" s="74">
        <v>266.02</v>
      </c>
      <c r="T74" s="74">
        <v>22.54</v>
      </c>
      <c r="U74" s="74">
        <v>274.98</v>
      </c>
      <c r="V74" s="74">
        <v>101.78</v>
      </c>
      <c r="W74" s="74">
        <v>73.209999999999994</v>
      </c>
      <c r="X74" s="74">
        <v>59.1</v>
      </c>
      <c r="Y74" s="74">
        <v>27.73</v>
      </c>
      <c r="Z74" s="74">
        <v>217.47</v>
      </c>
      <c r="AA74" s="74">
        <v>28.83</v>
      </c>
      <c r="AB74" s="74">
        <v>164.67</v>
      </c>
      <c r="AC74" s="74">
        <v>70.510000000000005</v>
      </c>
      <c r="AD74" s="74">
        <v>59.64</v>
      </c>
      <c r="AE74" s="74">
        <v>91.48</v>
      </c>
      <c r="AF74" s="74">
        <v>165.11</v>
      </c>
      <c r="AG74" s="74">
        <v>388.79</v>
      </c>
      <c r="AH74" s="74">
        <v>94.69</v>
      </c>
      <c r="AI74" s="74">
        <v>54.87</v>
      </c>
      <c r="AJ74" s="74">
        <v>256.83</v>
      </c>
      <c r="AK74" s="74">
        <v>76.75</v>
      </c>
      <c r="AL74" s="74">
        <v>176.29</v>
      </c>
      <c r="AM74" s="74">
        <v>112.54</v>
      </c>
      <c r="AN74" s="74">
        <v>141.11000000000001</v>
      </c>
      <c r="AO74" s="74">
        <v>44.75</v>
      </c>
      <c r="AP74" s="74">
        <v>196.76</v>
      </c>
      <c r="AQ74" s="74">
        <v>154.1</v>
      </c>
      <c r="AR74" s="74">
        <v>202.91</v>
      </c>
      <c r="AS74" s="74">
        <v>19.62</v>
      </c>
      <c r="AT74" s="74">
        <v>76.05</v>
      </c>
      <c r="AU74" s="74">
        <v>294.57</v>
      </c>
      <c r="AV74" s="74">
        <v>71.7</v>
      </c>
      <c r="AW74" s="74">
        <v>86.38</v>
      </c>
      <c r="AX74" s="74">
        <v>98.34</v>
      </c>
      <c r="AY74" s="74">
        <v>74.959999999999994</v>
      </c>
      <c r="AZ74" s="74">
        <v>42.16</v>
      </c>
      <c r="BA74" s="74">
        <v>351.35</v>
      </c>
      <c r="BB74" s="74">
        <v>129.84</v>
      </c>
      <c r="BC74" s="74">
        <v>129.84</v>
      </c>
      <c r="BD74" s="74">
        <v>91.92</v>
      </c>
      <c r="BE74" s="74">
        <v>49.62</v>
      </c>
      <c r="BF74" s="74">
        <v>132.75</v>
      </c>
      <c r="BG74" s="74">
        <v>109.17</v>
      </c>
      <c r="BH74" s="74">
        <v>132.4</v>
      </c>
      <c r="BI74" s="74">
        <v>184.05</v>
      </c>
      <c r="BJ74" s="74">
        <v>205.94</v>
      </c>
      <c r="BK74" s="74">
        <v>79.83</v>
      </c>
      <c r="BL74" s="74">
        <v>57.03</v>
      </c>
      <c r="BM74" s="17">
        <f t="shared" si="11"/>
        <v>7843.1399999999994</v>
      </c>
      <c r="BN74" s="76"/>
    </row>
    <row r="75" spans="1:66" ht="15.75" customHeight="1">
      <c r="A75" s="71">
        <v>9</v>
      </c>
      <c r="B75" s="77" t="s">
        <v>172</v>
      </c>
      <c r="C75" s="61" t="s">
        <v>70</v>
      </c>
      <c r="D75" s="21" t="s">
        <v>170</v>
      </c>
      <c r="E75" s="74">
        <v>37.61</v>
      </c>
      <c r="F75" s="74">
        <v>71.900000000000006</v>
      </c>
      <c r="G75" s="74">
        <v>81.650000000000006</v>
      </c>
      <c r="H75" s="74">
        <v>44.19</v>
      </c>
      <c r="I75" s="74">
        <v>126.5</v>
      </c>
      <c r="J75" s="74">
        <v>9.7899999999999991</v>
      </c>
      <c r="K75" s="74">
        <v>143.13999999999999</v>
      </c>
      <c r="L75" s="74">
        <v>43.38</v>
      </c>
      <c r="M75" s="74">
        <v>41.22</v>
      </c>
      <c r="N75" s="74">
        <v>30.65</v>
      </c>
      <c r="O75" s="74">
        <v>84.97</v>
      </c>
      <c r="P75" s="74">
        <v>93.25</v>
      </c>
      <c r="Q75" s="74">
        <v>36.380000000000003</v>
      </c>
      <c r="R75" s="74">
        <v>25.78</v>
      </c>
      <c r="S75" s="74">
        <v>50.88</v>
      </c>
      <c r="T75" s="74">
        <v>52.74</v>
      </c>
      <c r="U75" s="74">
        <v>77.58</v>
      </c>
      <c r="V75" s="74">
        <v>57.14</v>
      </c>
      <c r="W75" s="74">
        <v>64.66</v>
      </c>
      <c r="X75" s="74">
        <v>69.400000000000006</v>
      </c>
      <c r="Y75" s="74">
        <v>19.7</v>
      </c>
      <c r="Z75" s="74">
        <v>15.93</v>
      </c>
      <c r="AA75" s="74">
        <v>32.79</v>
      </c>
      <c r="AB75" s="74">
        <v>118.87</v>
      </c>
      <c r="AC75" s="74">
        <v>61.5</v>
      </c>
      <c r="AD75" s="74">
        <v>94.42</v>
      </c>
      <c r="AE75" s="74">
        <v>85.42</v>
      </c>
      <c r="AF75" s="74">
        <v>50.1</v>
      </c>
      <c r="AG75" s="74">
        <v>201.81</v>
      </c>
      <c r="AH75" s="74">
        <v>50.14</v>
      </c>
      <c r="AI75" s="74">
        <v>60.24</v>
      </c>
      <c r="AJ75" s="74">
        <v>124.46</v>
      </c>
      <c r="AK75" s="74">
        <v>118.2</v>
      </c>
      <c r="AL75" s="74">
        <v>121.06</v>
      </c>
      <c r="AM75" s="74">
        <v>59.74</v>
      </c>
      <c r="AN75" s="74">
        <v>44.69</v>
      </c>
      <c r="AO75" s="74">
        <v>32.630000000000003</v>
      </c>
      <c r="AP75" s="74">
        <v>60.32</v>
      </c>
      <c r="AQ75" s="74">
        <v>98.9</v>
      </c>
      <c r="AR75" s="74">
        <v>106.5</v>
      </c>
      <c r="AS75" s="74">
        <v>40.450000000000003</v>
      </c>
      <c r="AT75" s="74">
        <v>27.89</v>
      </c>
      <c r="AU75" s="74">
        <v>236.14</v>
      </c>
      <c r="AV75" s="74">
        <v>45.86</v>
      </c>
      <c r="AW75" s="74">
        <v>69.510000000000005</v>
      </c>
      <c r="AX75" s="74">
        <v>25.15</v>
      </c>
      <c r="AY75" s="74">
        <v>43.92</v>
      </c>
      <c r="AZ75" s="74">
        <v>24.71</v>
      </c>
      <c r="BA75" s="74">
        <v>205.89</v>
      </c>
      <c r="BB75" s="74">
        <v>478.08</v>
      </c>
      <c r="BC75" s="74">
        <v>478.08</v>
      </c>
      <c r="BD75" s="74">
        <v>50.67</v>
      </c>
      <c r="BE75" s="74">
        <v>143.32</v>
      </c>
      <c r="BF75" s="74">
        <v>95.53</v>
      </c>
      <c r="BG75" s="74">
        <v>219.51</v>
      </c>
      <c r="BH75" s="74">
        <v>60.3</v>
      </c>
      <c r="BI75" s="74">
        <v>35.94</v>
      </c>
      <c r="BJ75" s="74">
        <v>82.02</v>
      </c>
      <c r="BK75" s="74">
        <v>127.92</v>
      </c>
      <c r="BL75" s="74">
        <v>90.29</v>
      </c>
      <c r="BM75" s="17">
        <f t="shared" si="11"/>
        <v>5381.4100000000008</v>
      </c>
      <c r="BN75" s="76"/>
    </row>
    <row r="76" spans="1:66" ht="15.75" customHeight="1">
      <c r="A76" s="71">
        <v>10</v>
      </c>
      <c r="B76" s="77" t="s">
        <v>173</v>
      </c>
      <c r="C76" s="61" t="s">
        <v>70</v>
      </c>
      <c r="D76" s="21" t="s">
        <v>174</v>
      </c>
      <c r="E76" s="74">
        <v>74</v>
      </c>
      <c r="F76" s="74">
        <v>199.52</v>
      </c>
      <c r="G76" s="74">
        <v>54.63</v>
      </c>
      <c r="H76" s="74">
        <v>67.510000000000005</v>
      </c>
      <c r="I76" s="74">
        <v>43.19</v>
      </c>
      <c r="J76" s="74">
        <v>49.04</v>
      </c>
      <c r="K76" s="74">
        <v>158.49</v>
      </c>
      <c r="L76" s="74">
        <v>101.16</v>
      </c>
      <c r="M76" s="74">
        <v>175.93</v>
      </c>
      <c r="N76" s="74">
        <v>102.64</v>
      </c>
      <c r="O76" s="74">
        <v>136.6</v>
      </c>
      <c r="P76" s="74">
        <v>165.17</v>
      </c>
      <c r="Q76" s="74">
        <v>146.87</v>
      </c>
      <c r="R76" s="74">
        <v>144.75</v>
      </c>
      <c r="S76" s="74">
        <v>81.23</v>
      </c>
      <c r="T76" s="74">
        <v>56.69</v>
      </c>
      <c r="U76" s="74">
        <v>106.32</v>
      </c>
      <c r="V76" s="74">
        <v>175.37</v>
      </c>
      <c r="W76" s="74">
        <v>52.76</v>
      </c>
      <c r="X76" s="74">
        <v>124.48</v>
      </c>
      <c r="Y76" s="74">
        <v>240.95</v>
      </c>
      <c r="Z76" s="74">
        <v>82.31</v>
      </c>
      <c r="AA76" s="74">
        <v>51.9</v>
      </c>
      <c r="AB76" s="74">
        <v>260.81</v>
      </c>
      <c r="AC76" s="74">
        <v>195.05</v>
      </c>
      <c r="AD76" s="74">
        <v>78.33</v>
      </c>
      <c r="AE76" s="74">
        <v>72.17</v>
      </c>
      <c r="AF76" s="74">
        <v>61.02</v>
      </c>
      <c r="AG76" s="74">
        <v>164.52</v>
      </c>
      <c r="AH76" s="74">
        <v>174.55</v>
      </c>
      <c r="AI76" s="74">
        <v>69.61</v>
      </c>
      <c r="AJ76" s="74">
        <v>95.69</v>
      </c>
      <c r="AK76" s="74">
        <v>149.72</v>
      </c>
      <c r="AL76" s="74">
        <v>140.32</v>
      </c>
      <c r="AM76" s="74">
        <v>98.41</v>
      </c>
      <c r="AN76" s="74">
        <v>104.83</v>
      </c>
      <c r="AO76" s="74">
        <v>113.26</v>
      </c>
      <c r="AP76" s="74">
        <v>343.64</v>
      </c>
      <c r="AQ76" s="74">
        <v>94.54</v>
      </c>
      <c r="AR76" s="74">
        <v>98.71</v>
      </c>
      <c r="AS76" s="74">
        <v>31.81</v>
      </c>
      <c r="AT76" s="74">
        <v>66.63</v>
      </c>
      <c r="AU76" s="74">
        <v>42.63</v>
      </c>
      <c r="AV76" s="74">
        <v>46.67</v>
      </c>
      <c r="AW76" s="74">
        <v>43.24</v>
      </c>
      <c r="AX76" s="74">
        <v>117</v>
      </c>
      <c r="AY76" s="74">
        <v>77.87</v>
      </c>
      <c r="AZ76" s="74">
        <v>43.8</v>
      </c>
      <c r="BA76" s="74">
        <v>365.02</v>
      </c>
      <c r="BB76" s="74">
        <v>206.81</v>
      </c>
      <c r="BC76" s="74">
        <v>206.81</v>
      </c>
      <c r="BD76" s="74">
        <v>126.58</v>
      </c>
      <c r="BE76" s="74">
        <v>121.61</v>
      </c>
      <c r="BF76" s="74">
        <v>175.19</v>
      </c>
      <c r="BG76" s="74">
        <v>201.82</v>
      </c>
      <c r="BH76" s="74">
        <v>328.5</v>
      </c>
      <c r="BI76" s="78">
        <v>135.30000000000001</v>
      </c>
      <c r="BJ76" s="74">
        <v>169.41</v>
      </c>
      <c r="BK76" s="74">
        <v>83.28</v>
      </c>
      <c r="BL76" s="74">
        <v>139.74</v>
      </c>
      <c r="BM76" s="17">
        <f t="shared" si="11"/>
        <v>7636.4100000000017</v>
      </c>
      <c r="BN76" s="76"/>
    </row>
    <row r="77" spans="1:66" ht="15.75" customHeight="1">
      <c r="A77" s="71"/>
      <c r="B77" s="72" t="s">
        <v>175</v>
      </c>
      <c r="C77" s="61"/>
      <c r="D77" s="21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17"/>
      <c r="BN77" s="79"/>
    </row>
    <row r="78" spans="1:66" ht="15.75" customHeight="1">
      <c r="A78" s="71">
        <v>11</v>
      </c>
      <c r="B78" s="73" t="s">
        <v>176</v>
      </c>
      <c r="C78" s="61" t="s">
        <v>70</v>
      </c>
      <c r="D78" s="21" t="s">
        <v>160</v>
      </c>
      <c r="E78" s="74">
        <f t="shared" ref="E78:E84" si="12">E67*50%</f>
        <v>0</v>
      </c>
      <c r="F78" s="74">
        <v>0</v>
      </c>
      <c r="G78" s="74">
        <v>0</v>
      </c>
      <c r="H78" s="74">
        <v>0</v>
      </c>
      <c r="I78" s="74">
        <v>0</v>
      </c>
      <c r="J78" s="74">
        <v>0</v>
      </c>
      <c r="K78" s="74">
        <v>0</v>
      </c>
      <c r="L78" s="74">
        <v>0</v>
      </c>
      <c r="M78" s="74">
        <v>0</v>
      </c>
      <c r="N78" s="74">
        <v>0</v>
      </c>
      <c r="O78" s="74">
        <v>0</v>
      </c>
      <c r="P78" s="74">
        <v>0</v>
      </c>
      <c r="Q78" s="74">
        <v>0</v>
      </c>
      <c r="R78" s="74">
        <v>8.4499999999999993</v>
      </c>
      <c r="S78" s="74">
        <v>0</v>
      </c>
      <c r="T78" s="74">
        <v>0</v>
      </c>
      <c r="U78" s="74">
        <v>0</v>
      </c>
      <c r="V78" s="74">
        <v>0</v>
      </c>
      <c r="W78" s="74">
        <v>0</v>
      </c>
      <c r="X78" s="74">
        <v>0</v>
      </c>
      <c r="Y78" s="74">
        <v>0</v>
      </c>
      <c r="Z78" s="74">
        <v>0</v>
      </c>
      <c r="AA78" s="74">
        <v>0</v>
      </c>
      <c r="AB78" s="74">
        <v>0</v>
      </c>
      <c r="AC78" s="74">
        <v>0</v>
      </c>
      <c r="AD78" s="74">
        <v>0</v>
      </c>
      <c r="AE78" s="74">
        <v>0</v>
      </c>
      <c r="AF78" s="74">
        <v>0</v>
      </c>
      <c r="AG78" s="74">
        <v>1.3759999999999999</v>
      </c>
      <c r="AH78" s="74">
        <v>0</v>
      </c>
      <c r="AI78" s="74">
        <v>0</v>
      </c>
      <c r="AJ78" s="74">
        <v>0</v>
      </c>
      <c r="AK78" s="74">
        <v>0</v>
      </c>
      <c r="AL78" s="74">
        <v>0</v>
      </c>
      <c r="AM78" s="74">
        <v>0</v>
      </c>
      <c r="AN78" s="74">
        <v>0</v>
      </c>
      <c r="AO78" s="74">
        <v>0</v>
      </c>
      <c r="AP78" s="74">
        <v>0</v>
      </c>
      <c r="AQ78" s="74">
        <v>0</v>
      </c>
      <c r="AR78" s="74">
        <v>0</v>
      </c>
      <c r="AS78" s="74">
        <v>0</v>
      </c>
      <c r="AT78" s="74">
        <v>0</v>
      </c>
      <c r="AU78" s="74">
        <v>0</v>
      </c>
      <c r="AV78" s="74">
        <v>0</v>
      </c>
      <c r="AW78" s="74">
        <v>0</v>
      </c>
      <c r="AX78" s="74">
        <v>0</v>
      </c>
      <c r="AY78" s="74">
        <v>0</v>
      </c>
      <c r="AZ78" s="74">
        <v>0</v>
      </c>
      <c r="BA78" s="74">
        <v>0</v>
      </c>
      <c r="BB78" s="74">
        <v>0</v>
      </c>
      <c r="BC78" s="74">
        <v>0</v>
      </c>
      <c r="BD78" s="74">
        <v>0</v>
      </c>
      <c r="BE78" s="74">
        <v>0</v>
      </c>
      <c r="BF78" s="74">
        <v>0</v>
      </c>
      <c r="BG78" s="74">
        <v>0</v>
      </c>
      <c r="BH78" s="74">
        <v>0</v>
      </c>
      <c r="BI78" s="74">
        <v>0</v>
      </c>
      <c r="BJ78" s="74">
        <v>0</v>
      </c>
      <c r="BK78" s="74">
        <v>0</v>
      </c>
      <c r="BL78" s="74">
        <v>0</v>
      </c>
      <c r="BM78" s="17">
        <f t="shared" ref="BM78:BM87" si="13">SUM(E78:BL78)</f>
        <v>9.8259999999999987</v>
      </c>
      <c r="BN78" s="76"/>
    </row>
    <row r="79" spans="1:66" ht="15.75" customHeight="1">
      <c r="A79" s="71">
        <v>12</v>
      </c>
      <c r="B79" s="77" t="s">
        <v>177</v>
      </c>
      <c r="C79" s="61" t="s">
        <v>70</v>
      </c>
      <c r="D79" s="21" t="s">
        <v>160</v>
      </c>
      <c r="E79" s="74">
        <f t="shared" si="12"/>
        <v>61.405000000000001</v>
      </c>
      <c r="F79" s="74">
        <v>46.52</v>
      </c>
      <c r="G79" s="74">
        <v>11.49</v>
      </c>
      <c r="H79" s="74">
        <v>10.59</v>
      </c>
      <c r="I79" s="74">
        <v>1.7</v>
      </c>
      <c r="J79" s="74">
        <v>31.72</v>
      </c>
      <c r="K79" s="74">
        <v>47.74</v>
      </c>
      <c r="L79" s="74">
        <v>5.22</v>
      </c>
      <c r="M79" s="74">
        <v>3.59</v>
      </c>
      <c r="N79" s="74">
        <v>8.1999999999999993</v>
      </c>
      <c r="O79" s="74">
        <v>3.1</v>
      </c>
      <c r="P79" s="74">
        <v>10.81</v>
      </c>
      <c r="Q79" s="74">
        <v>36.159999999999997</v>
      </c>
      <c r="R79" s="74">
        <v>4.18</v>
      </c>
      <c r="S79" s="74">
        <v>7.58</v>
      </c>
      <c r="T79" s="74">
        <v>16.45</v>
      </c>
      <c r="U79" s="74">
        <v>1.28</v>
      </c>
      <c r="V79" s="74">
        <v>20.6</v>
      </c>
      <c r="W79" s="74">
        <v>0</v>
      </c>
      <c r="X79" s="74">
        <v>31.68</v>
      </c>
      <c r="Y79" s="74">
        <v>2.9</v>
      </c>
      <c r="Z79" s="74">
        <v>3.88</v>
      </c>
      <c r="AA79" s="74">
        <v>20.6</v>
      </c>
      <c r="AB79" s="74">
        <v>5.84</v>
      </c>
      <c r="AC79" s="74">
        <v>25.79</v>
      </c>
      <c r="AD79" s="74">
        <v>16.600000000000001</v>
      </c>
      <c r="AE79" s="74">
        <v>9.99</v>
      </c>
      <c r="AF79" s="74">
        <v>2.67</v>
      </c>
      <c r="AG79" s="74">
        <v>103.09</v>
      </c>
      <c r="AH79" s="74">
        <v>8.89</v>
      </c>
      <c r="AI79" s="74">
        <v>0.95</v>
      </c>
      <c r="AJ79" s="74">
        <v>23.13</v>
      </c>
      <c r="AK79" s="74">
        <v>23.38</v>
      </c>
      <c r="AL79" s="74">
        <v>1.34</v>
      </c>
      <c r="AM79" s="74">
        <v>3.52</v>
      </c>
      <c r="AN79" s="74">
        <v>12.14</v>
      </c>
      <c r="AO79" s="74">
        <v>3.82</v>
      </c>
      <c r="AP79" s="74">
        <v>12.13</v>
      </c>
      <c r="AQ79" s="74">
        <v>12.07</v>
      </c>
      <c r="AR79" s="74">
        <v>0</v>
      </c>
      <c r="AS79" s="74">
        <v>3.45</v>
      </c>
      <c r="AT79" s="74">
        <v>7.28</v>
      </c>
      <c r="AU79" s="74">
        <v>0</v>
      </c>
      <c r="AV79" s="74">
        <v>2.38</v>
      </c>
      <c r="AW79" s="74">
        <v>16.79</v>
      </c>
      <c r="AX79" s="74">
        <v>0.22</v>
      </c>
      <c r="AY79" s="74">
        <v>0</v>
      </c>
      <c r="AZ79" s="74">
        <v>0</v>
      </c>
      <c r="BA79" s="74">
        <v>0</v>
      </c>
      <c r="BB79" s="74">
        <v>22.56</v>
      </c>
      <c r="BC79" s="74">
        <v>22.56</v>
      </c>
      <c r="BD79" s="74">
        <v>21.29</v>
      </c>
      <c r="BE79" s="74">
        <v>0</v>
      </c>
      <c r="BF79" s="74">
        <v>1.91</v>
      </c>
      <c r="BG79" s="74">
        <v>76.66</v>
      </c>
      <c r="BH79" s="74">
        <v>4.0999999999999996</v>
      </c>
      <c r="BI79" s="74">
        <v>48.03</v>
      </c>
      <c r="BJ79" s="74">
        <v>15.97</v>
      </c>
      <c r="BK79" s="74">
        <v>14.64</v>
      </c>
      <c r="BL79" s="74">
        <v>8.01</v>
      </c>
      <c r="BM79" s="17">
        <f t="shared" si="13"/>
        <v>918.59499999999991</v>
      </c>
      <c r="BN79" s="76"/>
    </row>
    <row r="80" spans="1:66" ht="15.75" customHeight="1">
      <c r="A80" s="71">
        <v>13</v>
      </c>
      <c r="B80" s="77" t="s">
        <v>178</v>
      </c>
      <c r="C80" s="61" t="s">
        <v>70</v>
      </c>
      <c r="D80" s="21" t="s">
        <v>163</v>
      </c>
      <c r="E80" s="74">
        <f t="shared" si="12"/>
        <v>5.9450000000000003</v>
      </c>
      <c r="F80" s="74">
        <v>15.17</v>
      </c>
      <c r="G80" s="74">
        <v>0</v>
      </c>
      <c r="H80" s="74">
        <v>7.0000000000000007E-2</v>
      </c>
      <c r="I80" s="74">
        <v>1.28</v>
      </c>
      <c r="J80" s="74">
        <v>2.38</v>
      </c>
      <c r="K80" s="74">
        <v>0.98</v>
      </c>
      <c r="L80" s="74">
        <v>1.66</v>
      </c>
      <c r="M80" s="74">
        <v>0.8</v>
      </c>
      <c r="N80" s="74">
        <v>0</v>
      </c>
      <c r="O80" s="74">
        <v>29.24</v>
      </c>
      <c r="P80" s="74">
        <v>0</v>
      </c>
      <c r="Q80" s="74">
        <v>0</v>
      </c>
      <c r="R80" s="74">
        <v>0.45</v>
      </c>
      <c r="S80" s="74">
        <v>2.4</v>
      </c>
      <c r="T80" s="74">
        <v>0.9</v>
      </c>
      <c r="U80" s="74">
        <v>0</v>
      </c>
      <c r="V80" s="74">
        <v>0.53</v>
      </c>
      <c r="W80" s="74">
        <v>0</v>
      </c>
      <c r="X80" s="74">
        <v>35.549999999999997</v>
      </c>
      <c r="Y80" s="74">
        <v>0</v>
      </c>
      <c r="Z80" s="74">
        <v>0</v>
      </c>
      <c r="AA80" s="74">
        <v>0.53</v>
      </c>
      <c r="AB80" s="74">
        <v>0</v>
      </c>
      <c r="AC80" s="74">
        <v>0</v>
      </c>
      <c r="AD80" s="74">
        <v>2.78</v>
      </c>
      <c r="AE80" s="74">
        <v>7.78</v>
      </c>
      <c r="AF80" s="74">
        <v>0</v>
      </c>
      <c r="AG80" s="74">
        <v>0.19</v>
      </c>
      <c r="AH80" s="74">
        <v>2.4900000000000002</v>
      </c>
      <c r="AI80" s="74">
        <v>1.46</v>
      </c>
      <c r="AJ80" s="74">
        <v>0</v>
      </c>
      <c r="AK80" s="74">
        <v>8.08</v>
      </c>
      <c r="AL80" s="74">
        <v>12.11</v>
      </c>
      <c r="AM80" s="74">
        <v>0</v>
      </c>
      <c r="AN80" s="74">
        <v>1.2</v>
      </c>
      <c r="AO80" s="74">
        <v>0.83</v>
      </c>
      <c r="AP80" s="74">
        <v>32.840000000000003</v>
      </c>
      <c r="AQ80" s="74">
        <v>1.3</v>
      </c>
      <c r="AR80" s="74">
        <v>22.2</v>
      </c>
      <c r="AS80" s="74">
        <v>0</v>
      </c>
      <c r="AT80" s="74">
        <v>0</v>
      </c>
      <c r="AU80" s="74">
        <v>2.41</v>
      </c>
      <c r="AV80" s="74">
        <v>1.67</v>
      </c>
      <c r="AW80" s="74">
        <v>0.56000000000000005</v>
      </c>
      <c r="AX80" s="74">
        <v>41.33</v>
      </c>
      <c r="AY80" s="74">
        <v>0.51</v>
      </c>
      <c r="AZ80" s="74">
        <v>0.28999999999999998</v>
      </c>
      <c r="BA80" s="74">
        <v>2.4</v>
      </c>
      <c r="BB80" s="74">
        <v>45.09</v>
      </c>
      <c r="BC80" s="74">
        <v>45.09</v>
      </c>
      <c r="BD80" s="74">
        <v>22.01</v>
      </c>
      <c r="BE80" s="74">
        <v>54.57</v>
      </c>
      <c r="BF80" s="74">
        <v>6.74</v>
      </c>
      <c r="BG80" s="74">
        <v>46.93</v>
      </c>
      <c r="BH80" s="74">
        <v>7.65</v>
      </c>
      <c r="BI80" s="74">
        <v>2.6</v>
      </c>
      <c r="BJ80" s="74">
        <v>1.0900000000000001</v>
      </c>
      <c r="BK80" s="74">
        <v>0</v>
      </c>
      <c r="BL80" s="74">
        <v>11.7</v>
      </c>
      <c r="BM80" s="17">
        <f t="shared" si="13"/>
        <v>483.78499999999997</v>
      </c>
      <c r="BN80" s="76"/>
    </row>
    <row r="81" spans="1:66" ht="15.75" customHeight="1">
      <c r="A81" s="71">
        <v>14</v>
      </c>
      <c r="B81" s="77" t="s">
        <v>179</v>
      </c>
      <c r="C81" s="61" t="s">
        <v>70</v>
      </c>
      <c r="D81" s="21" t="s">
        <v>165</v>
      </c>
      <c r="E81" s="74">
        <f t="shared" si="12"/>
        <v>0</v>
      </c>
      <c r="F81" s="74">
        <v>0</v>
      </c>
      <c r="G81" s="74">
        <v>1.58</v>
      </c>
      <c r="H81" s="74">
        <v>0</v>
      </c>
      <c r="I81" s="74">
        <v>2.75</v>
      </c>
      <c r="J81" s="74">
        <v>0</v>
      </c>
      <c r="K81" s="74">
        <v>0</v>
      </c>
      <c r="L81" s="74">
        <v>0</v>
      </c>
      <c r="M81" s="74">
        <v>4.49</v>
      </c>
      <c r="N81" s="74">
        <v>0</v>
      </c>
      <c r="O81" s="74">
        <v>5.12</v>
      </c>
      <c r="P81" s="74">
        <v>0</v>
      </c>
      <c r="Q81" s="74">
        <v>11.4</v>
      </c>
      <c r="R81" s="74">
        <v>5.77</v>
      </c>
      <c r="S81" s="74">
        <v>0</v>
      </c>
      <c r="T81" s="74">
        <v>0</v>
      </c>
      <c r="U81" s="74">
        <v>6.98</v>
      </c>
      <c r="V81" s="74">
        <v>0</v>
      </c>
      <c r="W81" s="74">
        <v>0</v>
      </c>
      <c r="X81" s="74">
        <v>14.52</v>
      </c>
      <c r="Y81" s="74">
        <v>14.21</v>
      </c>
      <c r="Z81" s="74">
        <v>0</v>
      </c>
      <c r="AA81" s="74">
        <v>0</v>
      </c>
      <c r="AB81" s="74">
        <v>0.46</v>
      </c>
      <c r="AC81" s="74">
        <v>0</v>
      </c>
      <c r="AD81" s="74">
        <v>0.08</v>
      </c>
      <c r="AE81" s="74">
        <v>5.09</v>
      </c>
      <c r="AF81" s="74">
        <v>0</v>
      </c>
      <c r="AG81" s="74">
        <v>0</v>
      </c>
      <c r="AH81" s="74">
        <v>0</v>
      </c>
      <c r="AI81" s="74">
        <v>0</v>
      </c>
      <c r="AJ81" s="74">
        <v>0</v>
      </c>
      <c r="AK81" s="74">
        <v>2.54</v>
      </c>
      <c r="AL81" s="74">
        <v>2.63</v>
      </c>
      <c r="AM81" s="74">
        <v>0</v>
      </c>
      <c r="AN81" s="74">
        <v>2.2999999999999998</v>
      </c>
      <c r="AO81" s="74">
        <v>0</v>
      </c>
      <c r="AP81" s="74">
        <v>32.840000000000003</v>
      </c>
      <c r="AQ81" s="74">
        <v>0</v>
      </c>
      <c r="AR81" s="74">
        <v>3.7</v>
      </c>
      <c r="AS81" s="74">
        <v>0</v>
      </c>
      <c r="AT81" s="74">
        <v>5.88</v>
      </c>
      <c r="AU81" s="74">
        <v>1.91</v>
      </c>
      <c r="AV81" s="74">
        <v>0</v>
      </c>
      <c r="AW81" s="74">
        <v>2.39</v>
      </c>
      <c r="AX81" s="74">
        <v>0</v>
      </c>
      <c r="AY81" s="74">
        <v>4.3099999999999996</v>
      </c>
      <c r="AZ81" s="74">
        <v>2.42</v>
      </c>
      <c r="BA81" s="74">
        <v>20.2</v>
      </c>
      <c r="BB81" s="74">
        <v>0.9</v>
      </c>
      <c r="BC81" s="74">
        <v>0.9</v>
      </c>
      <c r="BD81" s="74">
        <v>0</v>
      </c>
      <c r="BE81" s="74">
        <v>0.68</v>
      </c>
      <c r="BF81" s="74">
        <v>1.87</v>
      </c>
      <c r="BG81" s="74">
        <v>0</v>
      </c>
      <c r="BH81" s="74">
        <v>29.36</v>
      </c>
      <c r="BI81" s="74">
        <v>0</v>
      </c>
      <c r="BJ81" s="74">
        <v>8.08</v>
      </c>
      <c r="BK81" s="74">
        <v>15.71</v>
      </c>
      <c r="BL81" s="74">
        <v>7.54</v>
      </c>
      <c r="BM81" s="17">
        <f t="shared" si="13"/>
        <v>218.60999999999999</v>
      </c>
      <c r="BN81" s="76"/>
    </row>
    <row r="82" spans="1:66" ht="15.75" customHeight="1">
      <c r="A82" s="71">
        <v>15</v>
      </c>
      <c r="B82" s="77" t="s">
        <v>180</v>
      </c>
      <c r="C82" s="61" t="s">
        <v>70</v>
      </c>
      <c r="D82" s="21" t="s">
        <v>163</v>
      </c>
      <c r="E82" s="74">
        <f t="shared" si="12"/>
        <v>1.37</v>
      </c>
      <c r="F82" s="74">
        <v>0</v>
      </c>
      <c r="G82" s="74">
        <v>0</v>
      </c>
      <c r="H82" s="74">
        <v>0</v>
      </c>
      <c r="I82" s="74">
        <v>1.28</v>
      </c>
      <c r="J82" s="74">
        <v>1.22</v>
      </c>
      <c r="K82" s="74">
        <v>1.28</v>
      </c>
      <c r="L82" s="74">
        <v>3.23</v>
      </c>
      <c r="M82" s="74">
        <v>0.56000000000000005</v>
      </c>
      <c r="N82" s="74">
        <v>2.89</v>
      </c>
      <c r="O82" s="74">
        <v>0</v>
      </c>
      <c r="P82" s="74">
        <v>0</v>
      </c>
      <c r="Q82" s="74">
        <v>0</v>
      </c>
      <c r="R82" s="74">
        <v>4.84</v>
      </c>
      <c r="S82" s="74">
        <v>0</v>
      </c>
      <c r="T82" s="74">
        <v>0</v>
      </c>
      <c r="U82" s="74">
        <v>0</v>
      </c>
      <c r="V82" s="74">
        <v>0</v>
      </c>
      <c r="W82" s="74">
        <v>0</v>
      </c>
      <c r="X82" s="74">
        <v>0</v>
      </c>
      <c r="Y82" s="74">
        <v>0</v>
      </c>
      <c r="Z82" s="74">
        <v>0</v>
      </c>
      <c r="AA82" s="74">
        <v>0</v>
      </c>
      <c r="AB82" s="74">
        <v>2.46</v>
      </c>
      <c r="AC82" s="74">
        <v>0</v>
      </c>
      <c r="AD82" s="74">
        <v>0.6</v>
      </c>
      <c r="AE82" s="74">
        <v>0</v>
      </c>
      <c r="AF82" s="74">
        <v>0</v>
      </c>
      <c r="AG82" s="74">
        <v>4.72</v>
      </c>
      <c r="AH82" s="74">
        <v>0</v>
      </c>
      <c r="AI82" s="74">
        <v>9.1999999999999993</v>
      </c>
      <c r="AJ82" s="74">
        <v>0</v>
      </c>
      <c r="AK82" s="74">
        <v>0</v>
      </c>
      <c r="AL82" s="74">
        <v>0</v>
      </c>
      <c r="AM82" s="74">
        <v>1.76</v>
      </c>
      <c r="AN82" s="74">
        <v>0</v>
      </c>
      <c r="AO82" s="74">
        <v>0</v>
      </c>
      <c r="AP82" s="74">
        <v>13.22</v>
      </c>
      <c r="AQ82" s="74">
        <v>0</v>
      </c>
      <c r="AR82" s="74">
        <v>0</v>
      </c>
      <c r="AS82" s="74">
        <v>1.6</v>
      </c>
      <c r="AT82" s="74">
        <v>1.74</v>
      </c>
      <c r="AU82" s="74">
        <v>0</v>
      </c>
      <c r="AV82" s="74">
        <v>0</v>
      </c>
      <c r="AW82" s="74">
        <v>0</v>
      </c>
      <c r="AX82" s="74">
        <v>0</v>
      </c>
      <c r="AY82" s="74">
        <v>0.95</v>
      </c>
      <c r="AZ82" s="74">
        <v>0.53</v>
      </c>
      <c r="BA82" s="74">
        <v>4.4400000000000004</v>
      </c>
      <c r="BB82" s="74">
        <v>4.3899999999999997</v>
      </c>
      <c r="BC82" s="74">
        <v>4.3899999999999997</v>
      </c>
      <c r="BD82" s="74">
        <v>0.69</v>
      </c>
      <c r="BE82" s="74">
        <v>0</v>
      </c>
      <c r="BF82" s="74">
        <v>3.37</v>
      </c>
      <c r="BG82" s="74">
        <v>0.39</v>
      </c>
      <c r="BH82" s="74">
        <v>1.61</v>
      </c>
      <c r="BI82" s="74">
        <v>0</v>
      </c>
      <c r="BJ82" s="74">
        <v>2.0499999999999998</v>
      </c>
      <c r="BK82" s="74">
        <v>0.08</v>
      </c>
      <c r="BL82" s="74">
        <v>0</v>
      </c>
      <c r="BM82" s="17">
        <f t="shared" si="13"/>
        <v>74.86</v>
      </c>
      <c r="BN82" s="76"/>
    </row>
    <row r="83" spans="1:66" ht="15.75" customHeight="1">
      <c r="A83" s="71">
        <v>16</v>
      </c>
      <c r="B83" s="77" t="s">
        <v>181</v>
      </c>
      <c r="C83" s="61" t="s">
        <v>70</v>
      </c>
      <c r="D83" s="21" t="s">
        <v>168</v>
      </c>
      <c r="E83" s="74">
        <f t="shared" si="12"/>
        <v>5.0999999999999996</v>
      </c>
      <c r="F83" s="74">
        <v>0</v>
      </c>
      <c r="G83" s="74">
        <v>0</v>
      </c>
      <c r="H83" s="74">
        <v>0</v>
      </c>
      <c r="I83" s="74">
        <v>0.23</v>
      </c>
      <c r="J83" s="74">
        <v>4.6100000000000003</v>
      </c>
      <c r="K83" s="74">
        <v>12.83</v>
      </c>
      <c r="L83" s="74">
        <v>0</v>
      </c>
      <c r="M83" s="74">
        <v>2.5499999999999998</v>
      </c>
      <c r="N83" s="74">
        <v>2.42</v>
      </c>
      <c r="O83" s="74">
        <v>0</v>
      </c>
      <c r="P83" s="74">
        <v>0</v>
      </c>
      <c r="Q83" s="74">
        <v>0</v>
      </c>
      <c r="R83" s="74">
        <v>0</v>
      </c>
      <c r="S83" s="74">
        <v>0</v>
      </c>
      <c r="T83" s="74">
        <v>7.58</v>
      </c>
      <c r="U83" s="74">
        <v>0</v>
      </c>
      <c r="V83" s="74">
        <v>0</v>
      </c>
      <c r="W83" s="74">
        <v>0</v>
      </c>
      <c r="X83" s="74">
        <v>16.82</v>
      </c>
      <c r="Y83" s="74">
        <v>0</v>
      </c>
      <c r="Z83" s="74">
        <v>7.37</v>
      </c>
      <c r="AA83" s="74">
        <v>2.25</v>
      </c>
      <c r="AB83" s="74">
        <v>0</v>
      </c>
      <c r="AC83" s="74">
        <v>9.0500000000000007</v>
      </c>
      <c r="AD83" s="74">
        <v>1.61</v>
      </c>
      <c r="AE83" s="74">
        <v>32.68</v>
      </c>
      <c r="AF83" s="74">
        <v>3.03</v>
      </c>
      <c r="AG83" s="74">
        <v>8.5399999999999991</v>
      </c>
      <c r="AH83" s="74">
        <v>0</v>
      </c>
      <c r="AI83" s="74">
        <v>0</v>
      </c>
      <c r="AJ83" s="74">
        <v>0</v>
      </c>
      <c r="AK83" s="74">
        <v>0</v>
      </c>
      <c r="AL83" s="74">
        <v>0</v>
      </c>
      <c r="AM83" s="74">
        <v>0</v>
      </c>
      <c r="AN83" s="74">
        <v>0</v>
      </c>
      <c r="AO83" s="74">
        <v>0.02</v>
      </c>
      <c r="AP83" s="74">
        <v>0</v>
      </c>
      <c r="AQ83" s="74">
        <v>2.84</v>
      </c>
      <c r="AR83" s="74">
        <v>45.09</v>
      </c>
      <c r="AS83" s="74">
        <v>0.21</v>
      </c>
      <c r="AT83" s="74">
        <v>16.61</v>
      </c>
      <c r="AU83" s="74">
        <v>2.41</v>
      </c>
      <c r="AV83" s="74">
        <v>0</v>
      </c>
      <c r="AW83" s="74">
        <v>2.4</v>
      </c>
      <c r="AX83" s="74">
        <v>23.78</v>
      </c>
      <c r="AY83" s="74">
        <v>0.1</v>
      </c>
      <c r="AZ83" s="74">
        <v>0.06</v>
      </c>
      <c r="BA83" s="74">
        <v>0.49</v>
      </c>
      <c r="BB83" s="74">
        <v>30.11</v>
      </c>
      <c r="BC83" s="74">
        <v>30.11</v>
      </c>
      <c r="BD83" s="74">
        <v>0</v>
      </c>
      <c r="BE83" s="74">
        <v>35.9</v>
      </c>
      <c r="BF83" s="74">
        <v>3.37</v>
      </c>
      <c r="BG83" s="74">
        <v>0</v>
      </c>
      <c r="BH83" s="74">
        <v>6.15</v>
      </c>
      <c r="BI83" s="74">
        <v>9.69</v>
      </c>
      <c r="BJ83" s="74">
        <v>0</v>
      </c>
      <c r="BK83" s="74">
        <v>0</v>
      </c>
      <c r="BL83" s="74">
        <v>0</v>
      </c>
      <c r="BM83" s="17">
        <f t="shared" si="13"/>
        <v>326.01</v>
      </c>
      <c r="BN83" s="76"/>
    </row>
    <row r="84" spans="1:66" ht="15.75" customHeight="1">
      <c r="A84" s="71">
        <v>17</v>
      </c>
      <c r="B84" s="77" t="s">
        <v>182</v>
      </c>
      <c r="C84" s="61" t="s">
        <v>70</v>
      </c>
      <c r="D84" s="21" t="s">
        <v>170</v>
      </c>
      <c r="E84" s="74">
        <f t="shared" si="12"/>
        <v>0</v>
      </c>
      <c r="F84" s="74">
        <v>5.48</v>
      </c>
      <c r="G84" s="74">
        <v>10.63</v>
      </c>
      <c r="H84" s="74">
        <v>6.66</v>
      </c>
      <c r="I84" s="74">
        <v>19.52</v>
      </c>
      <c r="J84" s="74">
        <v>0</v>
      </c>
      <c r="K84" s="74">
        <v>0.66</v>
      </c>
      <c r="L84" s="74">
        <v>0</v>
      </c>
      <c r="M84" s="74">
        <v>0</v>
      </c>
      <c r="N84" s="74">
        <v>6.46</v>
      </c>
      <c r="O84" s="74">
        <v>0</v>
      </c>
      <c r="P84" s="74">
        <v>1.86</v>
      </c>
      <c r="Q84" s="74">
        <v>7.07</v>
      </c>
      <c r="R84" s="74">
        <v>17.89</v>
      </c>
      <c r="S84" s="74">
        <v>2.86</v>
      </c>
      <c r="T84" s="74">
        <v>5.24</v>
      </c>
      <c r="U84" s="74">
        <v>1.56</v>
      </c>
      <c r="V84" s="74">
        <v>0</v>
      </c>
      <c r="W84" s="74">
        <v>0</v>
      </c>
      <c r="X84" s="74">
        <v>0.35</v>
      </c>
      <c r="Y84" s="74">
        <v>2.1</v>
      </c>
      <c r="Z84" s="74">
        <v>18.12</v>
      </c>
      <c r="AA84" s="74">
        <v>1.33</v>
      </c>
      <c r="AB84" s="74">
        <v>13.98</v>
      </c>
      <c r="AC84" s="74">
        <v>7.54</v>
      </c>
      <c r="AD84" s="74">
        <v>0</v>
      </c>
      <c r="AE84" s="74">
        <v>0</v>
      </c>
      <c r="AF84" s="74">
        <v>1.5</v>
      </c>
      <c r="AG84" s="74">
        <v>0</v>
      </c>
      <c r="AH84" s="74">
        <v>3.76</v>
      </c>
      <c r="AI84" s="74">
        <v>2.16</v>
      </c>
      <c r="AJ84" s="74">
        <v>7.75</v>
      </c>
      <c r="AK84" s="74">
        <v>2.52</v>
      </c>
      <c r="AL84" s="74">
        <v>34.36</v>
      </c>
      <c r="AM84" s="74">
        <v>0</v>
      </c>
      <c r="AN84" s="74">
        <v>0</v>
      </c>
      <c r="AO84" s="74">
        <v>0</v>
      </c>
      <c r="AP84" s="74">
        <v>0</v>
      </c>
      <c r="AQ84" s="74">
        <v>3.1</v>
      </c>
      <c r="AR84" s="74">
        <v>14.87</v>
      </c>
      <c r="AS84" s="74">
        <v>4.63</v>
      </c>
      <c r="AT84" s="74">
        <v>7.52</v>
      </c>
      <c r="AU84" s="74">
        <v>6.94</v>
      </c>
      <c r="AV84" s="74">
        <v>0</v>
      </c>
      <c r="AW84" s="74">
        <v>4.2</v>
      </c>
      <c r="AX84" s="74">
        <v>7.55</v>
      </c>
      <c r="AY84" s="74">
        <v>0</v>
      </c>
      <c r="AZ84" s="74">
        <v>0</v>
      </c>
      <c r="BA84" s="74">
        <v>0</v>
      </c>
      <c r="BB84" s="74">
        <v>12.84</v>
      </c>
      <c r="BC84" s="74">
        <v>12.84</v>
      </c>
      <c r="BD84" s="74">
        <v>0</v>
      </c>
      <c r="BE84" s="74">
        <v>0</v>
      </c>
      <c r="BF84" s="74">
        <v>0</v>
      </c>
      <c r="BG84" s="74">
        <v>1.39</v>
      </c>
      <c r="BH84" s="74">
        <v>0</v>
      </c>
      <c r="BI84" s="74">
        <v>0.18</v>
      </c>
      <c r="BJ84" s="74">
        <v>1.81</v>
      </c>
      <c r="BK84" s="74">
        <v>0</v>
      </c>
      <c r="BL84" s="74">
        <v>0.72</v>
      </c>
      <c r="BM84" s="17">
        <f t="shared" si="13"/>
        <v>259.95</v>
      </c>
      <c r="BN84" s="76"/>
    </row>
    <row r="85" spans="1:66" ht="15.75" customHeight="1">
      <c r="A85" s="71">
        <v>18</v>
      </c>
      <c r="B85" s="77" t="s">
        <v>183</v>
      </c>
      <c r="C85" s="61" t="s">
        <v>70</v>
      </c>
      <c r="D85" s="21" t="s">
        <v>170</v>
      </c>
      <c r="E85" s="74">
        <f t="shared" ref="E85:E87" si="14">E74*10%</f>
        <v>8.136000000000001</v>
      </c>
      <c r="F85" s="74">
        <v>17.97</v>
      </c>
      <c r="G85" s="74">
        <v>15.87</v>
      </c>
      <c r="H85" s="74">
        <v>15.75</v>
      </c>
      <c r="I85" s="74">
        <v>17.82</v>
      </c>
      <c r="J85" s="74">
        <v>37.24</v>
      </c>
      <c r="K85" s="74">
        <v>46.48</v>
      </c>
      <c r="L85" s="74">
        <v>3.22</v>
      </c>
      <c r="M85" s="74">
        <v>11.83</v>
      </c>
      <c r="N85" s="74">
        <v>18.02</v>
      </c>
      <c r="O85" s="74">
        <v>10.88</v>
      </c>
      <c r="P85" s="74">
        <v>18.079999999999998</v>
      </c>
      <c r="Q85" s="74">
        <v>18.73</v>
      </c>
      <c r="R85" s="74">
        <v>91.19</v>
      </c>
      <c r="S85" s="74">
        <v>35.51</v>
      </c>
      <c r="T85" s="74">
        <v>3.94</v>
      </c>
      <c r="U85" s="74">
        <v>36.340000000000003</v>
      </c>
      <c r="V85" s="74">
        <v>3.17</v>
      </c>
      <c r="W85" s="74">
        <v>0</v>
      </c>
      <c r="X85" s="74">
        <v>1.04</v>
      </c>
      <c r="Y85" s="74">
        <v>2.92</v>
      </c>
      <c r="Z85" s="74">
        <v>46.89</v>
      </c>
      <c r="AA85" s="74">
        <v>3.17</v>
      </c>
      <c r="AB85" s="74">
        <v>26.35</v>
      </c>
      <c r="AC85" s="74">
        <v>17.63</v>
      </c>
      <c r="AD85" s="74">
        <v>10.55</v>
      </c>
      <c r="AE85" s="74">
        <v>15.39</v>
      </c>
      <c r="AF85" s="74">
        <v>12.35</v>
      </c>
      <c r="AG85" s="74">
        <v>107.42</v>
      </c>
      <c r="AH85" s="74">
        <v>28.2</v>
      </c>
      <c r="AI85" s="74">
        <v>3.96</v>
      </c>
      <c r="AJ85" s="74">
        <v>51.75</v>
      </c>
      <c r="AK85" s="74">
        <v>5.86</v>
      </c>
      <c r="AL85" s="74">
        <v>31.5</v>
      </c>
      <c r="AM85" s="74">
        <v>11.7</v>
      </c>
      <c r="AN85" s="74">
        <v>5.23</v>
      </c>
      <c r="AO85" s="74">
        <v>14.77</v>
      </c>
      <c r="AP85" s="74">
        <v>41.18</v>
      </c>
      <c r="AQ85" s="74">
        <v>16.95</v>
      </c>
      <c r="AR85" s="74">
        <v>38.549999999999997</v>
      </c>
      <c r="AS85" s="74">
        <v>2.5099999999999998</v>
      </c>
      <c r="AT85" s="74">
        <v>10.26</v>
      </c>
      <c r="AU85" s="74">
        <v>47.13</v>
      </c>
      <c r="AV85" s="74">
        <v>16.66</v>
      </c>
      <c r="AW85" s="74">
        <v>15.29</v>
      </c>
      <c r="AX85" s="74">
        <v>21.63</v>
      </c>
      <c r="AY85" s="74">
        <v>14.99</v>
      </c>
      <c r="AZ85" s="74">
        <v>8.43</v>
      </c>
      <c r="BA85" s="74">
        <v>70.27</v>
      </c>
      <c r="BB85" s="74">
        <v>27.34</v>
      </c>
      <c r="BC85" s="74">
        <v>27.34</v>
      </c>
      <c r="BD85" s="74">
        <v>12.04</v>
      </c>
      <c r="BE85" s="74">
        <v>11.41</v>
      </c>
      <c r="BF85" s="74">
        <v>19.91</v>
      </c>
      <c r="BG85" s="74">
        <v>8.73</v>
      </c>
      <c r="BH85" s="74">
        <v>21.18</v>
      </c>
      <c r="BI85" s="74">
        <v>14.72</v>
      </c>
      <c r="BJ85" s="74">
        <v>51.13</v>
      </c>
      <c r="BK85" s="74">
        <v>14.37</v>
      </c>
      <c r="BL85" s="74">
        <v>9.42</v>
      </c>
      <c r="BM85" s="17">
        <f t="shared" si="13"/>
        <v>1328.296</v>
      </c>
      <c r="BN85" s="76"/>
    </row>
    <row r="86" spans="1:66" ht="15.75" customHeight="1">
      <c r="A86" s="71">
        <v>19</v>
      </c>
      <c r="B86" s="77" t="s">
        <v>184</v>
      </c>
      <c r="C86" s="61" t="s">
        <v>70</v>
      </c>
      <c r="D86" s="21" t="s">
        <v>170</v>
      </c>
      <c r="E86" s="74">
        <f t="shared" si="14"/>
        <v>3.7610000000000001</v>
      </c>
      <c r="F86" s="74">
        <v>17.98</v>
      </c>
      <c r="G86" s="74">
        <v>17.7</v>
      </c>
      <c r="H86" s="74">
        <v>12.94</v>
      </c>
      <c r="I86" s="74">
        <v>26.82</v>
      </c>
      <c r="J86" s="74">
        <v>1.17</v>
      </c>
      <c r="K86" s="74">
        <v>27.78</v>
      </c>
      <c r="L86" s="74">
        <v>1.48</v>
      </c>
      <c r="M86" s="74">
        <v>9.52</v>
      </c>
      <c r="N86" s="74">
        <v>4.9000000000000004</v>
      </c>
      <c r="O86" s="74">
        <v>13.28</v>
      </c>
      <c r="P86" s="74">
        <v>11.57</v>
      </c>
      <c r="Q86" s="74">
        <v>8.5399999999999991</v>
      </c>
      <c r="R86" s="74">
        <v>5.43</v>
      </c>
      <c r="S86" s="74">
        <v>6.79</v>
      </c>
      <c r="T86" s="74">
        <v>9.2100000000000009</v>
      </c>
      <c r="U86" s="74">
        <v>10.25</v>
      </c>
      <c r="V86" s="74">
        <v>3.6</v>
      </c>
      <c r="W86" s="74">
        <v>0</v>
      </c>
      <c r="X86" s="74">
        <v>1.22</v>
      </c>
      <c r="Y86" s="74">
        <v>2.0699999999999998</v>
      </c>
      <c r="Z86" s="74">
        <v>3.43</v>
      </c>
      <c r="AA86" s="74">
        <v>3.6</v>
      </c>
      <c r="AB86" s="74">
        <v>19.02</v>
      </c>
      <c r="AC86" s="74">
        <v>15.38</v>
      </c>
      <c r="AD86" s="74">
        <v>16.71</v>
      </c>
      <c r="AE86" s="74">
        <v>14.37</v>
      </c>
      <c r="AF86" s="74">
        <v>3.75</v>
      </c>
      <c r="AG86" s="74">
        <v>55.76</v>
      </c>
      <c r="AH86" s="74">
        <v>14.93</v>
      </c>
      <c r="AI86" s="74">
        <v>4.34</v>
      </c>
      <c r="AJ86" s="74">
        <v>25.08</v>
      </c>
      <c r="AK86" s="74">
        <v>9.0299999999999994</v>
      </c>
      <c r="AL86" s="74">
        <v>21.63</v>
      </c>
      <c r="AM86" s="74">
        <v>6.21</v>
      </c>
      <c r="AN86" s="74">
        <v>1.66</v>
      </c>
      <c r="AO86" s="74">
        <v>10.77</v>
      </c>
      <c r="AP86" s="74">
        <v>12.62</v>
      </c>
      <c r="AQ86" s="74">
        <v>10.88</v>
      </c>
      <c r="AR86" s="74">
        <v>20.239999999999998</v>
      </c>
      <c r="AS86" s="74">
        <v>5.17</v>
      </c>
      <c r="AT86" s="74">
        <v>3.76</v>
      </c>
      <c r="AU86" s="74">
        <v>37.78</v>
      </c>
      <c r="AV86" s="74">
        <v>10.66</v>
      </c>
      <c r="AW86" s="74">
        <v>12.31</v>
      </c>
      <c r="AX86" s="74">
        <v>5.53</v>
      </c>
      <c r="AY86" s="74">
        <v>8.7799999999999994</v>
      </c>
      <c r="AZ86" s="74">
        <v>4.9400000000000004</v>
      </c>
      <c r="BA86" s="74">
        <v>41.18</v>
      </c>
      <c r="BB86" s="74">
        <v>100.67</v>
      </c>
      <c r="BC86" s="74">
        <v>100.67</v>
      </c>
      <c r="BD86" s="74">
        <v>6.64</v>
      </c>
      <c r="BE86" s="74">
        <v>32.96</v>
      </c>
      <c r="BF86" s="74">
        <v>14.33</v>
      </c>
      <c r="BG86" s="74">
        <v>17.559999999999999</v>
      </c>
      <c r="BH86" s="74">
        <v>9.65</v>
      </c>
      <c r="BI86" s="74">
        <v>2.88</v>
      </c>
      <c r="BJ86" s="74">
        <v>20.36</v>
      </c>
      <c r="BK86" s="74">
        <v>23.03</v>
      </c>
      <c r="BL86" s="74">
        <v>14.91</v>
      </c>
      <c r="BM86" s="17">
        <f t="shared" si="13"/>
        <v>939.19099999999958</v>
      </c>
      <c r="BN86" s="76"/>
    </row>
    <row r="87" spans="1:66" ht="15.75" customHeight="1">
      <c r="A87" s="71">
        <v>20</v>
      </c>
      <c r="B87" s="77" t="s">
        <v>185</v>
      </c>
      <c r="C87" s="61" t="s">
        <v>70</v>
      </c>
      <c r="D87" s="21" t="s">
        <v>174</v>
      </c>
      <c r="E87" s="74">
        <f t="shared" si="14"/>
        <v>7.4</v>
      </c>
      <c r="F87" s="74">
        <v>19.95</v>
      </c>
      <c r="G87" s="74">
        <v>5.46</v>
      </c>
      <c r="H87" s="74">
        <v>6.75</v>
      </c>
      <c r="I87" s="74">
        <v>4.32</v>
      </c>
      <c r="J87" s="74">
        <v>4.9000000000000004</v>
      </c>
      <c r="K87" s="74">
        <v>15.85</v>
      </c>
      <c r="L87" s="74">
        <v>10.119999999999999</v>
      </c>
      <c r="M87" s="74">
        <v>17.59</v>
      </c>
      <c r="N87" s="74">
        <v>10.26</v>
      </c>
      <c r="O87" s="74">
        <v>13.66</v>
      </c>
      <c r="P87" s="74">
        <v>16.52</v>
      </c>
      <c r="Q87" s="74">
        <v>14.69</v>
      </c>
      <c r="R87" s="74">
        <v>14.48</v>
      </c>
      <c r="S87" s="74">
        <v>8.1199999999999992</v>
      </c>
      <c r="T87" s="74">
        <v>5.67</v>
      </c>
      <c r="U87" s="74">
        <v>10.63</v>
      </c>
      <c r="V87" s="74">
        <v>5.19</v>
      </c>
      <c r="W87" s="74">
        <v>0</v>
      </c>
      <c r="X87" s="74">
        <v>12.45</v>
      </c>
      <c r="Y87" s="74">
        <v>24.1</v>
      </c>
      <c r="Z87" s="74">
        <v>8.23</v>
      </c>
      <c r="AA87" s="74">
        <v>5.19</v>
      </c>
      <c r="AB87" s="74">
        <v>26.08</v>
      </c>
      <c r="AC87" s="74">
        <v>19.510000000000002</v>
      </c>
      <c r="AD87" s="74">
        <v>7.83</v>
      </c>
      <c r="AE87" s="74">
        <v>7.22</v>
      </c>
      <c r="AF87" s="74">
        <v>6.1</v>
      </c>
      <c r="AG87" s="74">
        <v>16.45</v>
      </c>
      <c r="AH87" s="74">
        <v>17.46</v>
      </c>
      <c r="AI87" s="74">
        <v>6.96</v>
      </c>
      <c r="AJ87" s="74">
        <v>9.57</v>
      </c>
      <c r="AK87" s="74">
        <v>14.97</v>
      </c>
      <c r="AL87" s="74">
        <v>14.03</v>
      </c>
      <c r="AM87" s="74">
        <v>9.84</v>
      </c>
      <c r="AN87" s="74">
        <v>10.48</v>
      </c>
      <c r="AO87" s="74">
        <v>37.380000000000003</v>
      </c>
      <c r="AP87" s="74">
        <v>34.36</v>
      </c>
      <c r="AQ87" s="74">
        <v>10.4</v>
      </c>
      <c r="AR87" s="74">
        <v>18.75</v>
      </c>
      <c r="AS87" s="74">
        <v>3.18</v>
      </c>
      <c r="AT87" s="74">
        <v>6.66</v>
      </c>
      <c r="AU87" s="74">
        <v>6.82</v>
      </c>
      <c r="AV87" s="74">
        <v>4.67</v>
      </c>
      <c r="AW87" s="74">
        <v>4.32</v>
      </c>
      <c r="AX87" s="74">
        <v>25.74</v>
      </c>
      <c r="AY87" s="74">
        <v>15.57</v>
      </c>
      <c r="AZ87" s="74">
        <v>8.76</v>
      </c>
      <c r="BA87" s="74">
        <v>73</v>
      </c>
      <c r="BB87" s="74">
        <v>20.68</v>
      </c>
      <c r="BC87" s="74">
        <v>20.68</v>
      </c>
      <c r="BD87" s="74">
        <v>12.66</v>
      </c>
      <c r="BE87" s="74">
        <v>27.97</v>
      </c>
      <c r="BF87" s="74">
        <v>26.28</v>
      </c>
      <c r="BG87" s="74">
        <v>20.18</v>
      </c>
      <c r="BH87" s="74">
        <v>52.56</v>
      </c>
      <c r="BI87" s="74">
        <v>13.53</v>
      </c>
      <c r="BJ87" s="74">
        <v>16.940000000000001</v>
      </c>
      <c r="BK87" s="74">
        <v>8.33</v>
      </c>
      <c r="BL87" s="74">
        <v>13.97</v>
      </c>
      <c r="BM87" s="17">
        <f t="shared" si="13"/>
        <v>891.42</v>
      </c>
      <c r="BN87" s="76"/>
    </row>
    <row r="88" spans="1:66" ht="15.75" customHeight="1">
      <c r="A88" s="71"/>
      <c r="B88" s="72" t="s">
        <v>186</v>
      </c>
      <c r="C88" s="52"/>
      <c r="D88" s="53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17"/>
      <c r="BN88" s="68"/>
    </row>
    <row r="89" spans="1:66" ht="15.75" customHeight="1">
      <c r="A89" s="71">
        <v>21</v>
      </c>
      <c r="B89" s="73" t="s">
        <v>187</v>
      </c>
      <c r="C89" s="61" t="s">
        <v>70</v>
      </c>
      <c r="D89" s="21" t="s">
        <v>136</v>
      </c>
      <c r="E89" s="43">
        <f t="shared" ref="E89:BL89" si="15">E67+E68+E69</f>
        <v>134.69999999999999</v>
      </c>
      <c r="F89" s="43">
        <f t="shared" si="15"/>
        <v>113.26</v>
      </c>
      <c r="G89" s="43">
        <f t="shared" si="15"/>
        <v>22.97</v>
      </c>
      <c r="H89" s="43">
        <f t="shared" si="15"/>
        <v>88.34</v>
      </c>
      <c r="I89" s="43">
        <f t="shared" si="15"/>
        <v>5.0999999999999996</v>
      </c>
      <c r="J89" s="43">
        <f t="shared" si="15"/>
        <v>66.599999999999994</v>
      </c>
      <c r="K89" s="43">
        <f t="shared" si="15"/>
        <v>96.77</v>
      </c>
      <c r="L89" s="43">
        <f t="shared" si="15"/>
        <v>89.199999999999989</v>
      </c>
      <c r="M89" s="43">
        <f t="shared" si="15"/>
        <v>90.81</v>
      </c>
      <c r="N89" s="43">
        <f t="shared" si="15"/>
        <v>16.39</v>
      </c>
      <c r="O89" s="43">
        <f t="shared" si="15"/>
        <v>142.22</v>
      </c>
      <c r="P89" s="43">
        <f t="shared" si="15"/>
        <v>154.41999999999999</v>
      </c>
      <c r="Q89" s="43">
        <f t="shared" si="15"/>
        <v>72.319999999999993</v>
      </c>
      <c r="R89" s="43">
        <f t="shared" si="15"/>
        <v>230.51</v>
      </c>
      <c r="S89" s="43">
        <f t="shared" si="15"/>
        <v>111.48</v>
      </c>
      <c r="T89" s="43">
        <f t="shared" si="15"/>
        <v>34.1</v>
      </c>
      <c r="U89" s="43">
        <f t="shared" si="15"/>
        <v>128.29</v>
      </c>
      <c r="V89" s="43">
        <f t="shared" si="15"/>
        <v>192.98999999999998</v>
      </c>
      <c r="W89" s="43">
        <f t="shared" si="15"/>
        <v>64.86</v>
      </c>
      <c r="X89" s="43">
        <f t="shared" si="15"/>
        <v>110.75999999999999</v>
      </c>
      <c r="Y89" s="43">
        <f t="shared" si="15"/>
        <v>96.67</v>
      </c>
      <c r="Z89" s="43">
        <f t="shared" si="15"/>
        <v>129.19</v>
      </c>
      <c r="AA89" s="43">
        <f t="shared" si="15"/>
        <v>94.33</v>
      </c>
      <c r="AB89" s="43">
        <f t="shared" si="15"/>
        <v>194.83</v>
      </c>
      <c r="AC89" s="43">
        <f t="shared" si="15"/>
        <v>51.57</v>
      </c>
      <c r="AD89" s="43">
        <f t="shared" si="15"/>
        <v>36.900000000000006</v>
      </c>
      <c r="AE89" s="43">
        <f t="shared" si="15"/>
        <v>30.339999999999996</v>
      </c>
      <c r="AF89" s="43">
        <f t="shared" si="15"/>
        <v>88.87</v>
      </c>
      <c r="AG89" s="43">
        <f t="shared" si="15"/>
        <v>209.87</v>
      </c>
      <c r="AH89" s="43">
        <f t="shared" si="15"/>
        <v>130.37</v>
      </c>
      <c r="AI89" s="43">
        <f t="shared" si="15"/>
        <v>64.95</v>
      </c>
      <c r="AJ89" s="43">
        <f t="shared" si="15"/>
        <v>46.26</v>
      </c>
      <c r="AK89" s="43">
        <f t="shared" si="15"/>
        <v>57.53</v>
      </c>
      <c r="AL89" s="43">
        <f t="shared" si="15"/>
        <v>18.829999999999998</v>
      </c>
      <c r="AM89" s="43">
        <f t="shared" si="15"/>
        <v>88.05</v>
      </c>
      <c r="AN89" s="43">
        <f t="shared" si="15"/>
        <v>82.55</v>
      </c>
      <c r="AO89" s="43">
        <f t="shared" si="15"/>
        <v>67.61</v>
      </c>
      <c r="AP89" s="43">
        <f t="shared" si="15"/>
        <v>286.28999999999996</v>
      </c>
      <c r="AQ89" s="43">
        <f t="shared" si="15"/>
        <v>150.72999999999999</v>
      </c>
      <c r="AR89" s="43">
        <f t="shared" si="15"/>
        <v>52.16</v>
      </c>
      <c r="AS89" s="43">
        <f t="shared" si="15"/>
        <v>6.9</v>
      </c>
      <c r="AT89" s="43">
        <f t="shared" si="15"/>
        <v>14.56</v>
      </c>
      <c r="AU89" s="43">
        <f t="shared" si="15"/>
        <v>73.959999999999994</v>
      </c>
      <c r="AV89" s="43">
        <f t="shared" si="15"/>
        <v>6.9700000000000006</v>
      </c>
      <c r="AW89" s="43">
        <f t="shared" si="15"/>
        <v>34.32</v>
      </c>
      <c r="AX89" s="43">
        <f t="shared" si="15"/>
        <v>146.86000000000001</v>
      </c>
      <c r="AY89" s="43">
        <f t="shared" si="15"/>
        <v>26.55</v>
      </c>
      <c r="AZ89" s="43">
        <f t="shared" si="15"/>
        <v>14.930000000000001</v>
      </c>
      <c r="BA89" s="43">
        <f t="shared" si="15"/>
        <v>124.46000000000001</v>
      </c>
      <c r="BB89" s="43">
        <f t="shared" si="15"/>
        <v>412.65</v>
      </c>
      <c r="BC89" s="43">
        <f t="shared" si="15"/>
        <v>412.65</v>
      </c>
      <c r="BD89" s="43">
        <f t="shared" si="15"/>
        <v>181.4</v>
      </c>
      <c r="BE89" s="43">
        <f t="shared" si="15"/>
        <v>136.57</v>
      </c>
      <c r="BF89" s="43">
        <f t="shared" si="15"/>
        <v>125.99</v>
      </c>
      <c r="BG89" s="43">
        <f t="shared" si="15"/>
        <v>215.89</v>
      </c>
      <c r="BH89" s="43">
        <f t="shared" si="15"/>
        <v>178.28</v>
      </c>
      <c r="BI89" s="43">
        <f t="shared" si="15"/>
        <v>99.52</v>
      </c>
      <c r="BJ89" s="43">
        <f t="shared" si="15"/>
        <v>115.55</v>
      </c>
      <c r="BK89" s="43">
        <f t="shared" si="15"/>
        <v>138.12</v>
      </c>
      <c r="BL89" s="43">
        <f t="shared" si="15"/>
        <v>129.96</v>
      </c>
      <c r="BM89" s="17">
        <f t="shared" ref="BM89:BM91" si="16">SUM(E89:BL89)</f>
        <v>6540.08</v>
      </c>
      <c r="BN89" s="44"/>
    </row>
    <row r="90" spans="1:66" ht="15.75" customHeight="1">
      <c r="A90" s="71">
        <v>22</v>
      </c>
      <c r="B90" s="73" t="s">
        <v>188</v>
      </c>
      <c r="C90" s="61" t="s">
        <v>70</v>
      </c>
      <c r="D90" s="21" t="s">
        <v>136</v>
      </c>
      <c r="E90" s="43">
        <f t="shared" ref="E90:BL90" si="17">E70+E71+E72</f>
        <v>12.94</v>
      </c>
      <c r="F90" s="43">
        <f t="shared" si="17"/>
        <v>0</v>
      </c>
      <c r="G90" s="43">
        <f t="shared" si="17"/>
        <v>2.1</v>
      </c>
      <c r="H90" s="43">
        <f t="shared" si="17"/>
        <v>0</v>
      </c>
      <c r="I90" s="43">
        <f t="shared" si="17"/>
        <v>5.66</v>
      </c>
      <c r="J90" s="43">
        <f t="shared" si="17"/>
        <v>7.7700000000000005</v>
      </c>
      <c r="K90" s="43">
        <f t="shared" si="17"/>
        <v>18.8</v>
      </c>
      <c r="L90" s="43">
        <f t="shared" si="17"/>
        <v>4.3099999999999996</v>
      </c>
      <c r="M90" s="43">
        <f t="shared" si="17"/>
        <v>10.130000000000001</v>
      </c>
      <c r="N90" s="43">
        <f t="shared" si="17"/>
        <v>7.08</v>
      </c>
      <c r="O90" s="43">
        <f t="shared" si="17"/>
        <v>6.83</v>
      </c>
      <c r="P90" s="43">
        <f t="shared" si="17"/>
        <v>0</v>
      </c>
      <c r="Q90" s="43">
        <f t="shared" si="17"/>
        <v>15.2</v>
      </c>
      <c r="R90" s="43">
        <f t="shared" si="17"/>
        <v>14.14</v>
      </c>
      <c r="S90" s="43">
        <f t="shared" si="17"/>
        <v>0</v>
      </c>
      <c r="T90" s="43">
        <f t="shared" si="17"/>
        <v>10.1</v>
      </c>
      <c r="U90" s="43">
        <f t="shared" si="17"/>
        <v>9.31</v>
      </c>
      <c r="V90" s="43">
        <f t="shared" si="17"/>
        <v>6.77</v>
      </c>
      <c r="W90" s="43">
        <f t="shared" si="17"/>
        <v>6.11</v>
      </c>
      <c r="X90" s="43">
        <f t="shared" si="17"/>
        <v>41.78</v>
      </c>
      <c r="Y90" s="43">
        <f t="shared" si="17"/>
        <v>18.940000000000001</v>
      </c>
      <c r="Z90" s="43">
        <f t="shared" si="17"/>
        <v>9.82</v>
      </c>
      <c r="AA90" s="43">
        <f t="shared" si="17"/>
        <v>3</v>
      </c>
      <c r="AB90" s="43">
        <f t="shared" si="17"/>
        <v>3.8899999999999997</v>
      </c>
      <c r="AC90" s="43">
        <f t="shared" si="17"/>
        <v>12.06</v>
      </c>
      <c r="AD90" s="43">
        <f t="shared" si="17"/>
        <v>3.06</v>
      </c>
      <c r="AE90" s="43">
        <f t="shared" si="17"/>
        <v>50.36</v>
      </c>
      <c r="AF90" s="43">
        <f t="shared" si="17"/>
        <v>4.04</v>
      </c>
      <c r="AG90" s="43">
        <f t="shared" si="17"/>
        <v>17.68</v>
      </c>
      <c r="AH90" s="43">
        <f t="shared" si="17"/>
        <v>0</v>
      </c>
      <c r="AI90" s="43">
        <f t="shared" si="17"/>
        <v>12.27</v>
      </c>
      <c r="AJ90" s="43">
        <f t="shared" si="17"/>
        <v>0</v>
      </c>
      <c r="AK90" s="43">
        <f t="shared" si="17"/>
        <v>3.38</v>
      </c>
      <c r="AL90" s="43">
        <f t="shared" si="17"/>
        <v>3.5</v>
      </c>
      <c r="AM90" s="43">
        <f t="shared" si="17"/>
        <v>2.35</v>
      </c>
      <c r="AN90" s="43">
        <f t="shared" si="17"/>
        <v>3.07</v>
      </c>
      <c r="AO90" s="43">
        <f t="shared" si="17"/>
        <v>0.03</v>
      </c>
      <c r="AP90" s="43">
        <f t="shared" si="17"/>
        <v>61.400000000000006</v>
      </c>
      <c r="AQ90" s="43">
        <f t="shared" si="17"/>
        <v>3.79</v>
      </c>
      <c r="AR90" s="43">
        <f t="shared" si="17"/>
        <v>65.05</v>
      </c>
      <c r="AS90" s="43">
        <f t="shared" si="17"/>
        <v>2.41</v>
      </c>
      <c r="AT90" s="43">
        <f t="shared" si="17"/>
        <v>32.299999999999997</v>
      </c>
      <c r="AU90" s="43">
        <f t="shared" si="17"/>
        <v>5.75</v>
      </c>
      <c r="AV90" s="43">
        <f t="shared" si="17"/>
        <v>0</v>
      </c>
      <c r="AW90" s="43">
        <f t="shared" si="17"/>
        <v>6.3800000000000008</v>
      </c>
      <c r="AX90" s="43">
        <f t="shared" si="17"/>
        <v>31.7</v>
      </c>
      <c r="AY90" s="43">
        <f t="shared" si="17"/>
        <v>7.1499999999999995</v>
      </c>
      <c r="AZ90" s="43">
        <f t="shared" si="17"/>
        <v>4.0199999999999996</v>
      </c>
      <c r="BA90" s="43">
        <f t="shared" si="17"/>
        <v>33.5</v>
      </c>
      <c r="BB90" s="43">
        <f t="shared" si="17"/>
        <v>47.199999999999996</v>
      </c>
      <c r="BC90" s="43">
        <f t="shared" si="17"/>
        <v>47.199999999999996</v>
      </c>
      <c r="BD90" s="43">
        <f t="shared" si="17"/>
        <v>0.92</v>
      </c>
      <c r="BE90" s="43">
        <f t="shared" si="17"/>
        <v>48.76</v>
      </c>
      <c r="BF90" s="43">
        <f t="shared" si="17"/>
        <v>11.47</v>
      </c>
      <c r="BG90" s="43">
        <f t="shared" si="17"/>
        <v>0.52</v>
      </c>
      <c r="BH90" s="43">
        <f t="shared" si="17"/>
        <v>49.480000000000004</v>
      </c>
      <c r="BI90" s="43">
        <f t="shared" si="17"/>
        <v>12.92</v>
      </c>
      <c r="BJ90" s="43">
        <f t="shared" si="17"/>
        <v>13.5</v>
      </c>
      <c r="BK90" s="43">
        <f t="shared" si="17"/>
        <v>21.05</v>
      </c>
      <c r="BL90" s="43">
        <f t="shared" si="17"/>
        <v>10.050000000000001</v>
      </c>
      <c r="BM90" s="17">
        <f t="shared" si="16"/>
        <v>843</v>
      </c>
      <c r="BN90" s="44"/>
    </row>
    <row r="91" spans="1:66" ht="15.75" customHeight="1">
      <c r="A91" s="71">
        <v>23</v>
      </c>
      <c r="B91" s="73" t="s">
        <v>189</v>
      </c>
      <c r="C91" s="61" t="s">
        <v>70</v>
      </c>
      <c r="D91" s="21" t="s">
        <v>136</v>
      </c>
      <c r="E91" s="43">
        <f t="shared" ref="E91:BL91" si="18">SUM(E73:E76)</f>
        <v>192.97</v>
      </c>
      <c r="F91" s="43">
        <f t="shared" si="18"/>
        <v>365.23</v>
      </c>
      <c r="G91" s="43">
        <f t="shared" si="18"/>
        <v>258.49</v>
      </c>
      <c r="H91" s="43">
        <f t="shared" si="18"/>
        <v>188.19</v>
      </c>
      <c r="I91" s="43">
        <f t="shared" si="18"/>
        <v>345.81</v>
      </c>
      <c r="J91" s="43">
        <f t="shared" si="18"/>
        <v>370.87000000000006</v>
      </c>
      <c r="K91" s="43">
        <f t="shared" si="18"/>
        <v>544.54999999999995</v>
      </c>
      <c r="L91" s="43">
        <f t="shared" si="18"/>
        <v>238.75</v>
      </c>
      <c r="M91" s="43">
        <f t="shared" si="18"/>
        <v>268.40999999999997</v>
      </c>
      <c r="N91" s="43">
        <f t="shared" si="18"/>
        <v>286.26</v>
      </c>
      <c r="O91" s="43">
        <f t="shared" si="18"/>
        <v>291.13</v>
      </c>
      <c r="P91" s="43">
        <f t="shared" si="18"/>
        <v>419.13</v>
      </c>
      <c r="Q91" s="43">
        <f t="shared" si="18"/>
        <v>293.08000000000004</v>
      </c>
      <c r="R91" s="43">
        <f t="shared" si="18"/>
        <v>688.81999999999994</v>
      </c>
      <c r="S91" s="43">
        <f t="shared" si="18"/>
        <v>419.56</v>
      </c>
      <c r="T91" s="43">
        <f t="shared" si="18"/>
        <v>161.97</v>
      </c>
      <c r="U91" s="43">
        <f t="shared" si="18"/>
        <v>470.68</v>
      </c>
      <c r="V91" s="43">
        <f t="shared" si="18"/>
        <v>334.29</v>
      </c>
      <c r="W91" s="43">
        <f t="shared" si="18"/>
        <v>190.63</v>
      </c>
      <c r="X91" s="43">
        <f t="shared" si="18"/>
        <v>272.98</v>
      </c>
      <c r="Y91" s="43">
        <f t="shared" si="18"/>
        <v>308.38</v>
      </c>
      <c r="Z91" s="43">
        <f t="shared" si="18"/>
        <v>399.74</v>
      </c>
      <c r="AA91" s="43">
        <f t="shared" si="18"/>
        <v>125.65</v>
      </c>
      <c r="AB91" s="43">
        <f t="shared" si="18"/>
        <v>631.71</v>
      </c>
      <c r="AC91" s="43">
        <f t="shared" si="18"/>
        <v>357.21000000000004</v>
      </c>
      <c r="AD91" s="43">
        <f t="shared" si="18"/>
        <v>232.39</v>
      </c>
      <c r="AE91" s="43">
        <f t="shared" si="18"/>
        <v>249.07</v>
      </c>
      <c r="AF91" s="43">
        <f t="shared" si="18"/>
        <v>296.23</v>
      </c>
      <c r="AG91" s="43">
        <f t="shared" si="18"/>
        <v>755.12</v>
      </c>
      <c r="AH91" s="43">
        <f t="shared" si="18"/>
        <v>332.02</v>
      </c>
      <c r="AI91" s="43">
        <f t="shared" si="18"/>
        <v>214.72000000000003</v>
      </c>
      <c r="AJ91" s="43">
        <f t="shared" si="18"/>
        <v>515.44999999999993</v>
      </c>
      <c r="AK91" s="43">
        <f t="shared" si="18"/>
        <v>377.66999999999996</v>
      </c>
      <c r="AL91" s="43">
        <f t="shared" si="18"/>
        <v>629.99</v>
      </c>
      <c r="AM91" s="43">
        <f t="shared" si="18"/>
        <v>270.69</v>
      </c>
      <c r="AN91" s="43">
        <f t="shared" si="18"/>
        <v>290.63</v>
      </c>
      <c r="AO91" s="43">
        <f t="shared" si="18"/>
        <v>190.64</v>
      </c>
      <c r="AP91" s="43">
        <f t="shared" si="18"/>
        <v>600.72</v>
      </c>
      <c r="AQ91" s="43">
        <f t="shared" si="18"/>
        <v>375.73</v>
      </c>
      <c r="AR91" s="43">
        <f t="shared" si="18"/>
        <v>486.36999999999995</v>
      </c>
      <c r="AS91" s="43">
        <f t="shared" si="18"/>
        <v>128.13</v>
      </c>
      <c r="AT91" s="43">
        <f t="shared" si="18"/>
        <v>226.27999999999997</v>
      </c>
      <c r="AU91" s="43">
        <f t="shared" si="18"/>
        <v>616.71999999999991</v>
      </c>
      <c r="AV91" s="43">
        <f t="shared" si="18"/>
        <v>164.23000000000002</v>
      </c>
      <c r="AW91" s="43">
        <f t="shared" si="18"/>
        <v>222.87</v>
      </c>
      <c r="AX91" s="43">
        <f t="shared" si="18"/>
        <v>274.83000000000004</v>
      </c>
      <c r="AY91" s="43">
        <f t="shared" si="18"/>
        <v>196.75</v>
      </c>
      <c r="AZ91" s="43">
        <f t="shared" si="18"/>
        <v>110.67</v>
      </c>
      <c r="BA91" s="43">
        <f t="shared" si="18"/>
        <v>922.26</v>
      </c>
      <c r="BB91" s="43">
        <f t="shared" si="18"/>
        <v>875.7</v>
      </c>
      <c r="BC91" s="43">
        <f t="shared" si="18"/>
        <v>875.7</v>
      </c>
      <c r="BD91" s="43">
        <f t="shared" si="18"/>
        <v>269.17</v>
      </c>
      <c r="BE91" s="43">
        <f t="shared" si="18"/>
        <v>314.55</v>
      </c>
      <c r="BF91" s="43">
        <f t="shared" si="18"/>
        <v>403.47</v>
      </c>
      <c r="BG91" s="43">
        <f t="shared" si="18"/>
        <v>547.9</v>
      </c>
      <c r="BH91" s="43">
        <f t="shared" si="18"/>
        <v>521.20000000000005</v>
      </c>
      <c r="BI91" s="43">
        <f t="shared" si="18"/>
        <v>357.53000000000003</v>
      </c>
      <c r="BJ91" s="43">
        <f t="shared" si="18"/>
        <v>464.67999999999995</v>
      </c>
      <c r="BK91" s="43">
        <f t="shared" si="18"/>
        <v>291.02999999999997</v>
      </c>
      <c r="BL91" s="43">
        <f t="shared" si="18"/>
        <v>291.41000000000003</v>
      </c>
      <c r="BM91" s="17">
        <f t="shared" si="16"/>
        <v>22317.01</v>
      </c>
      <c r="BN91" s="44"/>
    </row>
    <row r="92" spans="1:66" ht="15.75" customHeight="1">
      <c r="A92" s="71"/>
      <c r="B92" s="72" t="s">
        <v>190</v>
      </c>
      <c r="C92" s="52"/>
      <c r="D92" s="5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17"/>
      <c r="BN92" s="44"/>
    </row>
    <row r="93" spans="1:66" ht="15.75" customHeight="1">
      <c r="A93" s="71">
        <v>24</v>
      </c>
      <c r="B93" s="73" t="s">
        <v>191</v>
      </c>
      <c r="C93" s="61" t="s">
        <v>70</v>
      </c>
      <c r="D93" s="21" t="s">
        <v>192</v>
      </c>
      <c r="E93" s="43">
        <v>40.25</v>
      </c>
      <c r="F93" s="43">
        <v>96.954999999999998</v>
      </c>
      <c r="G93" s="43">
        <v>46.92</v>
      </c>
      <c r="H93" s="43">
        <v>55.01</v>
      </c>
      <c r="I93" s="43">
        <v>117.08</v>
      </c>
      <c r="J93" s="43">
        <v>85.28</v>
      </c>
      <c r="K93" s="43">
        <v>45.305</v>
      </c>
      <c r="L93" s="43">
        <v>60.7</v>
      </c>
      <c r="M93" s="43">
        <v>57.225000000000001</v>
      </c>
      <c r="N93" s="43">
        <v>78.94</v>
      </c>
      <c r="O93" s="43">
        <v>33.46</v>
      </c>
      <c r="P93" s="43">
        <v>82.48</v>
      </c>
      <c r="Q93" s="43">
        <v>71.989999999999995</v>
      </c>
      <c r="R93" s="43">
        <v>126.71</v>
      </c>
      <c r="S93" s="43">
        <v>106.01</v>
      </c>
      <c r="T93" s="43">
        <v>31.76</v>
      </c>
      <c r="U93" s="43">
        <v>43.844999999999999</v>
      </c>
      <c r="V93" s="43">
        <v>78.11</v>
      </c>
      <c r="W93" s="43">
        <v>48.02</v>
      </c>
      <c r="X93" s="43">
        <v>55.21</v>
      </c>
      <c r="Y93" s="43">
        <v>55.45</v>
      </c>
      <c r="Z93" s="43">
        <v>61.375</v>
      </c>
      <c r="AA93" s="43">
        <v>65.290000000000006</v>
      </c>
      <c r="AB93" s="43">
        <v>67.875</v>
      </c>
      <c r="AC93" s="43">
        <v>52.1</v>
      </c>
      <c r="AD93" s="43">
        <v>28.24</v>
      </c>
      <c r="AE93" s="43">
        <v>39.56</v>
      </c>
      <c r="AF93" s="43">
        <v>34.090000000000003</v>
      </c>
      <c r="AG93" s="43">
        <v>155.83500000000001</v>
      </c>
      <c r="AH93" s="43">
        <v>93.765000000000001</v>
      </c>
      <c r="AI93" s="43">
        <v>36.950000000000003</v>
      </c>
      <c r="AJ93" s="43">
        <v>19.984999999999999</v>
      </c>
      <c r="AK93" s="43">
        <v>129.34</v>
      </c>
      <c r="AL93" s="43">
        <v>76.349999999999994</v>
      </c>
      <c r="AM93" s="43">
        <v>39.630000000000003</v>
      </c>
      <c r="AN93" s="43">
        <v>54.215000000000003</v>
      </c>
      <c r="AO93" s="43">
        <v>92.18</v>
      </c>
      <c r="AP93" s="43">
        <v>88.47</v>
      </c>
      <c r="AQ93" s="43">
        <v>63.92</v>
      </c>
      <c r="AR93" s="43">
        <v>35.6</v>
      </c>
      <c r="AS93" s="43">
        <v>28.91</v>
      </c>
      <c r="AT93" s="43">
        <v>43.55</v>
      </c>
      <c r="AU93" s="43">
        <v>125.91500000000001</v>
      </c>
      <c r="AV93" s="43">
        <v>21.5</v>
      </c>
      <c r="AW93" s="43">
        <v>41.965000000000003</v>
      </c>
      <c r="AX93" s="43">
        <v>52.645000000000003</v>
      </c>
      <c r="AY93" s="43">
        <v>260.27999999999997</v>
      </c>
      <c r="AZ93" s="43">
        <v>260.27999999999997</v>
      </c>
      <c r="BA93" s="43">
        <v>260.27999999999997</v>
      </c>
      <c r="BB93" s="43">
        <v>232.73500000000001</v>
      </c>
      <c r="BC93" s="43">
        <v>232.73500000000001</v>
      </c>
      <c r="BD93" s="43">
        <v>32.74</v>
      </c>
      <c r="BE93" s="43">
        <v>54.8</v>
      </c>
      <c r="BF93" s="43">
        <v>128.83600000000001</v>
      </c>
      <c r="BG93" s="43">
        <v>119.95</v>
      </c>
      <c r="BH93" s="43">
        <v>147.01499999999999</v>
      </c>
      <c r="BI93" s="43">
        <v>112.32</v>
      </c>
      <c r="BJ93" s="43">
        <v>61.594999999999999</v>
      </c>
      <c r="BK93" s="43">
        <v>58.78</v>
      </c>
      <c r="BL93" s="43">
        <v>92.95</v>
      </c>
      <c r="BM93" s="17">
        <f t="shared" ref="BM93:BM97" si="19">SUM(E93:BL93)</f>
        <v>5021.2609999999995</v>
      </c>
      <c r="BN93" s="44"/>
    </row>
    <row r="94" spans="1:66" ht="15.75" customHeight="1">
      <c r="A94" s="71">
        <v>25</v>
      </c>
      <c r="B94" s="73" t="s">
        <v>193</v>
      </c>
      <c r="C94" s="61" t="s">
        <v>70</v>
      </c>
      <c r="D94" s="21" t="s">
        <v>194</v>
      </c>
      <c r="E94" s="43">
        <v>42</v>
      </c>
      <c r="F94" s="43">
        <v>6.65</v>
      </c>
      <c r="G94" s="43">
        <v>10.265000000000001</v>
      </c>
      <c r="H94" s="43">
        <v>4</v>
      </c>
      <c r="I94" s="43">
        <v>1.04</v>
      </c>
      <c r="J94" s="43">
        <v>4.0999999999999996</v>
      </c>
      <c r="K94" s="43">
        <v>6.3550000000000004</v>
      </c>
      <c r="L94" s="43">
        <v>6.35</v>
      </c>
      <c r="M94" s="43">
        <v>5.18</v>
      </c>
      <c r="N94" s="43">
        <v>2.97</v>
      </c>
      <c r="O94" s="43">
        <v>5.22</v>
      </c>
      <c r="P94" s="43">
        <v>9.52</v>
      </c>
      <c r="Q94" s="43">
        <v>3.54</v>
      </c>
      <c r="R94" s="43">
        <v>10.535</v>
      </c>
      <c r="S94" s="43">
        <v>5.2350000000000003</v>
      </c>
      <c r="T94" s="43">
        <v>1.2649999999999999</v>
      </c>
      <c r="U94" s="43">
        <v>3.08</v>
      </c>
      <c r="V94" s="43">
        <v>2.5</v>
      </c>
      <c r="W94" s="43">
        <v>6.54</v>
      </c>
      <c r="X94" s="43">
        <v>7</v>
      </c>
      <c r="Y94" s="43">
        <v>3.4</v>
      </c>
      <c r="Z94" s="43">
        <v>2.37</v>
      </c>
      <c r="AA94" s="43">
        <v>3.2749999999999999</v>
      </c>
      <c r="AB94" s="43">
        <v>10.345000000000001</v>
      </c>
      <c r="AC94" s="43">
        <v>3.2</v>
      </c>
      <c r="AD94" s="43">
        <v>1.2</v>
      </c>
      <c r="AE94" s="43">
        <v>5</v>
      </c>
      <c r="AF94" s="43">
        <v>3.16</v>
      </c>
      <c r="AG94" s="43">
        <v>10.154999999999999</v>
      </c>
      <c r="AH94" s="43">
        <v>2</v>
      </c>
      <c r="AI94" s="43">
        <v>5.6950000000000003</v>
      </c>
      <c r="AJ94" s="43">
        <v>7.3949999999999996</v>
      </c>
      <c r="AK94" s="43">
        <v>3.26</v>
      </c>
      <c r="AL94" s="43">
        <v>0</v>
      </c>
      <c r="AM94" s="43">
        <v>3.05</v>
      </c>
      <c r="AN94" s="43">
        <v>6.4</v>
      </c>
      <c r="AO94" s="43">
        <v>0</v>
      </c>
      <c r="AP94" s="43">
        <v>2.6549999999999998</v>
      </c>
      <c r="AQ94" s="43">
        <v>5.56</v>
      </c>
      <c r="AR94" s="43">
        <v>11</v>
      </c>
      <c r="AS94" s="43">
        <v>4</v>
      </c>
      <c r="AT94" s="43">
        <v>7.375</v>
      </c>
      <c r="AU94" s="43">
        <v>6.2949999999999999</v>
      </c>
      <c r="AV94" s="43">
        <v>11.2</v>
      </c>
      <c r="AW94" s="43">
        <v>9.8249999999999993</v>
      </c>
      <c r="AX94" s="43">
        <v>0</v>
      </c>
      <c r="AY94" s="43">
        <v>3.2549999999999999</v>
      </c>
      <c r="AZ94" s="43">
        <v>3.2549999999999999</v>
      </c>
      <c r="BA94" s="43">
        <v>3.2549999999999999</v>
      </c>
      <c r="BB94" s="43">
        <v>0</v>
      </c>
      <c r="BC94" s="43">
        <v>0</v>
      </c>
      <c r="BD94" s="43">
        <v>5.09</v>
      </c>
      <c r="BE94" s="43">
        <v>11.1</v>
      </c>
      <c r="BF94" s="43">
        <v>1392.23</v>
      </c>
      <c r="BG94" s="43">
        <v>11.305</v>
      </c>
      <c r="BH94" s="43">
        <v>6.31</v>
      </c>
      <c r="BI94" s="43">
        <v>5.25</v>
      </c>
      <c r="BJ94" s="43">
        <v>13.43</v>
      </c>
      <c r="BK94" s="43">
        <v>8.5449999999999999</v>
      </c>
      <c r="BL94" s="43">
        <v>4.8449999999999998</v>
      </c>
      <c r="BM94" s="17">
        <f t="shared" si="19"/>
        <v>1739.0300000000002</v>
      </c>
      <c r="BN94" s="44"/>
    </row>
    <row r="95" spans="1:66" ht="15.75" customHeight="1">
      <c r="A95" s="71">
        <v>26</v>
      </c>
      <c r="B95" s="73" t="s">
        <v>195</v>
      </c>
      <c r="C95" s="61" t="s">
        <v>70</v>
      </c>
      <c r="D95" s="21" t="s">
        <v>192</v>
      </c>
      <c r="E95" s="43">
        <v>70.599999999999994</v>
      </c>
      <c r="F95" s="43">
        <v>57</v>
      </c>
      <c r="G95" s="43">
        <v>39.799999999999997</v>
      </c>
      <c r="H95" s="43">
        <v>44</v>
      </c>
      <c r="I95" s="43">
        <v>71</v>
      </c>
      <c r="J95" s="43">
        <v>53</v>
      </c>
      <c r="K95" s="43">
        <v>41.5</v>
      </c>
      <c r="L95" s="43">
        <v>57.3</v>
      </c>
      <c r="M95" s="43">
        <v>53.435000000000002</v>
      </c>
      <c r="N95" s="43">
        <v>60.65</v>
      </c>
      <c r="O95" s="43">
        <v>28.8</v>
      </c>
      <c r="P95" s="43">
        <v>71.400000000000006</v>
      </c>
      <c r="Q95" s="43">
        <v>49</v>
      </c>
      <c r="R95" s="43">
        <v>72.5</v>
      </c>
      <c r="S95" s="43">
        <v>80.7</v>
      </c>
      <c r="T95" s="43">
        <v>28.8</v>
      </c>
      <c r="U95" s="43">
        <v>37</v>
      </c>
      <c r="V95" s="43">
        <v>63.7</v>
      </c>
      <c r="W95" s="43">
        <v>31</v>
      </c>
      <c r="X95" s="43">
        <v>37.799999999999997</v>
      </c>
      <c r="Y95" s="43">
        <v>44</v>
      </c>
      <c r="Z95" s="43">
        <v>31</v>
      </c>
      <c r="AA95" s="43">
        <v>43.8</v>
      </c>
      <c r="AB95" s="43">
        <v>51.2</v>
      </c>
      <c r="AC95" s="43">
        <v>15</v>
      </c>
      <c r="AD95" s="43">
        <v>24</v>
      </c>
      <c r="AE95" s="43">
        <v>25.2</v>
      </c>
      <c r="AF95" s="43">
        <v>21</v>
      </c>
      <c r="AG95" s="43">
        <v>123.02</v>
      </c>
      <c r="AH95" s="43">
        <v>48</v>
      </c>
      <c r="AI95" s="43">
        <v>19.8</v>
      </c>
      <c r="AJ95" s="43">
        <v>17.399999999999999</v>
      </c>
      <c r="AK95" s="43">
        <v>70</v>
      </c>
      <c r="AL95" s="43">
        <v>66</v>
      </c>
      <c r="AM95" s="43">
        <v>27</v>
      </c>
      <c r="AN95" s="43">
        <v>43.4</v>
      </c>
      <c r="AO95" s="43">
        <v>42</v>
      </c>
      <c r="AP95" s="43">
        <v>78</v>
      </c>
      <c r="AQ95" s="43">
        <v>49.5</v>
      </c>
      <c r="AR95" s="43">
        <v>23.2</v>
      </c>
      <c r="AS95" s="43">
        <v>17</v>
      </c>
      <c r="AT95" s="43">
        <v>29</v>
      </c>
      <c r="AU95" s="43">
        <v>118.1</v>
      </c>
      <c r="AV95" s="43">
        <v>20.100000000000001</v>
      </c>
      <c r="AW95" s="43">
        <v>39.9</v>
      </c>
      <c r="AX95" s="43">
        <v>25.914999999999999</v>
      </c>
      <c r="AY95" s="43">
        <v>155</v>
      </c>
      <c r="AZ95" s="43">
        <v>155</v>
      </c>
      <c r="BA95" s="43">
        <v>155</v>
      </c>
      <c r="BB95" s="43">
        <v>128</v>
      </c>
      <c r="BC95" s="43">
        <v>128</v>
      </c>
      <c r="BD95" s="43">
        <v>30.9</v>
      </c>
      <c r="BE95" s="43">
        <v>52.3</v>
      </c>
      <c r="BF95" s="43">
        <v>114.5</v>
      </c>
      <c r="BG95" s="43">
        <v>69.5</v>
      </c>
      <c r="BH95" s="43">
        <v>132.565</v>
      </c>
      <c r="BI95" s="43">
        <v>70</v>
      </c>
      <c r="BJ95" s="43">
        <v>50.8</v>
      </c>
      <c r="BK95" s="43">
        <v>46</v>
      </c>
      <c r="BL95" s="43">
        <v>64.45</v>
      </c>
      <c r="BM95" s="17">
        <f t="shared" si="19"/>
        <v>3513.5350000000003</v>
      </c>
      <c r="BN95" s="44"/>
    </row>
    <row r="96" spans="1:66" ht="15.75" customHeight="1">
      <c r="A96" s="71">
        <v>27</v>
      </c>
      <c r="B96" s="77" t="s">
        <v>196</v>
      </c>
      <c r="C96" s="42" t="s">
        <v>197</v>
      </c>
      <c r="D96" s="21" t="s">
        <v>198</v>
      </c>
      <c r="E96" s="43">
        <v>53.204999999999998</v>
      </c>
      <c r="F96" s="43">
        <v>141.12875</v>
      </c>
      <c r="G96" s="43">
        <v>63.994</v>
      </c>
      <c r="H96" s="43">
        <v>73.86</v>
      </c>
      <c r="I96" s="43">
        <v>187.95</v>
      </c>
      <c r="J96" s="43">
        <v>132.28299999999999</v>
      </c>
      <c r="K96" s="43">
        <v>65.906999999999996</v>
      </c>
      <c r="L96" s="43">
        <v>92.75</v>
      </c>
      <c r="M96" s="43">
        <v>82.018500000000003</v>
      </c>
      <c r="N96" s="43">
        <v>119.26600000000001</v>
      </c>
      <c r="O96" s="43">
        <v>45.3735</v>
      </c>
      <c r="P96" s="43">
        <v>123.29900000000001</v>
      </c>
      <c r="Q96" s="43">
        <v>100.56</v>
      </c>
      <c r="R96" s="43">
        <v>193.494</v>
      </c>
      <c r="S96" s="43">
        <v>159.88249999999999</v>
      </c>
      <c r="T96" s="43">
        <v>44.569000000000003</v>
      </c>
      <c r="U96" s="43">
        <v>61.514000000000003</v>
      </c>
      <c r="V96" s="43">
        <v>105.43725000000001</v>
      </c>
      <c r="W96" s="43">
        <v>54.308</v>
      </c>
      <c r="X96" s="43">
        <v>70.069999999999993</v>
      </c>
      <c r="Y96" s="43">
        <v>82.575000000000003</v>
      </c>
      <c r="Z96" s="43">
        <v>103.3805</v>
      </c>
      <c r="AA96" s="43">
        <v>103.58</v>
      </c>
      <c r="AB96" s="43">
        <v>85.387500000000003</v>
      </c>
      <c r="AC96" s="43">
        <v>77.42</v>
      </c>
      <c r="AD96" s="43">
        <v>42.23</v>
      </c>
      <c r="AE96" s="43">
        <v>44.636000000000003</v>
      </c>
      <c r="AF96" s="43">
        <v>42.046250000000001</v>
      </c>
      <c r="AG96" s="43">
        <v>236.21600000000001</v>
      </c>
      <c r="AH96" s="43">
        <v>160.59</v>
      </c>
      <c r="AI96" s="43">
        <v>52</v>
      </c>
      <c r="AJ96" s="43">
        <v>27.565999999999999</v>
      </c>
      <c r="AK96" s="43">
        <v>192.59</v>
      </c>
      <c r="AL96" s="43">
        <v>104.89400000000001</v>
      </c>
      <c r="AM96" s="43">
        <v>57.533999999999999</v>
      </c>
      <c r="AN96" s="43">
        <v>80.409000000000006</v>
      </c>
      <c r="AO96" s="43">
        <v>148.33000000000001</v>
      </c>
      <c r="AP96" s="43">
        <v>136.214</v>
      </c>
      <c r="AQ96" s="43">
        <v>91.93</v>
      </c>
      <c r="AR96" s="43">
        <v>41.3</v>
      </c>
      <c r="AS96" s="43">
        <v>30.588999999999999</v>
      </c>
      <c r="AT96" s="43">
        <v>68.837999999999994</v>
      </c>
      <c r="AU96" s="43">
        <v>180.73</v>
      </c>
      <c r="AV96" s="43">
        <v>30.925000000000001</v>
      </c>
      <c r="AW96" s="43">
        <v>60.786000000000001</v>
      </c>
      <c r="AX96" s="43">
        <v>53.219499999999996</v>
      </c>
      <c r="AY96" s="43">
        <v>370.49549999999999</v>
      </c>
      <c r="AZ96" s="43">
        <v>370.49549999999999</v>
      </c>
      <c r="BA96" s="43">
        <v>370.49549999999999</v>
      </c>
      <c r="BB96" s="43">
        <v>295.56975</v>
      </c>
      <c r="BC96" s="43">
        <v>295.56975</v>
      </c>
      <c r="BD96" s="43">
        <v>48.061999999999998</v>
      </c>
      <c r="BE96" s="43">
        <v>79.81</v>
      </c>
      <c r="BF96" s="43">
        <v>182.23314999999999</v>
      </c>
      <c r="BG96" s="43">
        <v>168.67400000000001</v>
      </c>
      <c r="BH96" s="43">
        <v>214.48249999999999</v>
      </c>
      <c r="BI96" s="43">
        <v>182.26949999999999</v>
      </c>
      <c r="BJ96" s="43">
        <v>84.106999999999999</v>
      </c>
      <c r="BK96" s="43">
        <v>79.877750000000006</v>
      </c>
      <c r="BL96" s="43">
        <v>143.411</v>
      </c>
      <c r="BM96" s="17">
        <f t="shared" si="19"/>
        <v>7192.3381499999996</v>
      </c>
      <c r="BN96" s="44"/>
    </row>
    <row r="97" spans="1:66" ht="15.75" customHeight="1">
      <c r="A97" s="71">
        <v>28</v>
      </c>
      <c r="B97" s="77" t="s">
        <v>199</v>
      </c>
      <c r="C97" s="42" t="s">
        <v>197</v>
      </c>
      <c r="D97" s="21" t="s">
        <v>200</v>
      </c>
      <c r="E97" s="43">
        <v>38.75</v>
      </c>
      <c r="F97" s="43">
        <v>3.99</v>
      </c>
      <c r="G97" s="43">
        <v>3.5927500000000001</v>
      </c>
      <c r="H97" s="43">
        <v>1.4</v>
      </c>
      <c r="I97" s="43">
        <v>0.36399999999999999</v>
      </c>
      <c r="J97" s="43">
        <v>1.4350000000000001</v>
      </c>
      <c r="K97" s="43">
        <v>3.0305</v>
      </c>
      <c r="L97" s="43">
        <v>2.41</v>
      </c>
      <c r="M97" s="43">
        <v>1.9930000000000001</v>
      </c>
      <c r="N97" s="43">
        <v>1.2524999999999999</v>
      </c>
      <c r="O97" s="43">
        <v>1.827</v>
      </c>
      <c r="P97" s="43">
        <v>3.3319999999999999</v>
      </c>
      <c r="Q97" s="43">
        <v>1.37</v>
      </c>
      <c r="R97" s="43">
        <v>5.7560000000000002</v>
      </c>
      <c r="S97" s="43">
        <v>2.0655000000000001</v>
      </c>
      <c r="T97" s="43">
        <v>0.54774999999999996</v>
      </c>
      <c r="U97" s="43">
        <v>1.0780000000000001</v>
      </c>
      <c r="V97" s="43">
        <v>0.93500000000000005</v>
      </c>
      <c r="W97" s="43">
        <v>2.4239999999999999</v>
      </c>
      <c r="X97" s="43">
        <v>2.4500000000000002</v>
      </c>
      <c r="Y97" s="43">
        <v>2.11</v>
      </c>
      <c r="Z97" s="43">
        <v>0.82950000000000002</v>
      </c>
      <c r="AA97" s="43">
        <v>1.14625</v>
      </c>
      <c r="AB97" s="43">
        <v>3.6207500000000001</v>
      </c>
      <c r="AC97" s="43">
        <v>1.1200000000000001</v>
      </c>
      <c r="AD97" s="43">
        <v>0.48</v>
      </c>
      <c r="AE97" s="43">
        <v>1.75</v>
      </c>
      <c r="AF97" s="43">
        <v>1.1060000000000001</v>
      </c>
      <c r="AG97" s="43">
        <v>3.70675</v>
      </c>
      <c r="AH97" s="43">
        <v>0.7</v>
      </c>
      <c r="AI97" s="43">
        <v>1.99325</v>
      </c>
      <c r="AJ97" s="43">
        <v>2.5882499999999999</v>
      </c>
      <c r="AK97" s="43">
        <v>1.1659999999999999</v>
      </c>
      <c r="AL97" s="43">
        <v>0</v>
      </c>
      <c r="AM97" s="43">
        <v>1.0674999999999999</v>
      </c>
      <c r="AN97" s="43">
        <v>2.387</v>
      </c>
      <c r="AO97" s="43">
        <v>0</v>
      </c>
      <c r="AP97" s="43">
        <v>0.92925000000000002</v>
      </c>
      <c r="AQ97" s="43">
        <v>1.994</v>
      </c>
      <c r="AR97" s="43">
        <v>6.6</v>
      </c>
      <c r="AS97" s="43">
        <v>1.4</v>
      </c>
      <c r="AT97" s="43">
        <v>2.6262500000000002</v>
      </c>
      <c r="AU97" s="43">
        <v>2.6712500000000001</v>
      </c>
      <c r="AV97" s="43">
        <v>3.92</v>
      </c>
      <c r="AW97" s="43">
        <v>5.1237500000000002</v>
      </c>
      <c r="AX97" s="43">
        <v>0</v>
      </c>
      <c r="AY97" s="43">
        <v>1.1392500000000001</v>
      </c>
      <c r="AZ97" s="43">
        <v>1.1392500000000001</v>
      </c>
      <c r="BA97" s="43">
        <v>1.1392500000000001</v>
      </c>
      <c r="BB97" s="43">
        <v>0</v>
      </c>
      <c r="BC97" s="43">
        <v>0</v>
      </c>
      <c r="BD97" s="43">
        <v>1.7815000000000001</v>
      </c>
      <c r="BE97" s="43">
        <v>3.9350000000000001</v>
      </c>
      <c r="BF97" s="43">
        <v>556.62800000000004</v>
      </c>
      <c r="BG97" s="43">
        <v>4.5990000000000002</v>
      </c>
      <c r="BH97" s="43">
        <v>2.2084999999999999</v>
      </c>
      <c r="BI97" s="43">
        <v>1.8374999999999999</v>
      </c>
      <c r="BJ97" s="43">
        <v>4.7004999999999999</v>
      </c>
      <c r="BK97" s="43">
        <v>3.04</v>
      </c>
      <c r="BL97" s="43">
        <v>1.6957500000000001</v>
      </c>
      <c r="BM97" s="17">
        <f t="shared" si="19"/>
        <v>714.88225</v>
      </c>
      <c r="BN97" s="44"/>
    </row>
    <row r="98" spans="1:66" ht="15.75" customHeight="1">
      <c r="A98" s="71"/>
      <c r="B98" s="72" t="s">
        <v>201</v>
      </c>
      <c r="C98" s="52"/>
      <c r="D98" s="5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17"/>
      <c r="BN98" s="44"/>
    </row>
    <row r="99" spans="1:66" ht="15.75" customHeight="1">
      <c r="A99" s="80">
        <v>29</v>
      </c>
      <c r="B99" s="81" t="s">
        <v>202</v>
      </c>
      <c r="C99" s="67" t="s">
        <v>87</v>
      </c>
      <c r="D99" s="82" t="s">
        <v>203</v>
      </c>
      <c r="E99" s="35">
        <v>9.0909090909090912E-2</v>
      </c>
      <c r="F99" s="35">
        <v>0.27272727272727271</v>
      </c>
      <c r="G99" s="35">
        <v>0.13461538461538461</v>
      </c>
      <c r="H99" s="35">
        <v>5.4054054054054057E-2</v>
      </c>
      <c r="I99" s="35">
        <v>0.5</v>
      </c>
      <c r="J99" s="35">
        <v>0.96</v>
      </c>
      <c r="K99" s="35">
        <v>0.30158730158730157</v>
      </c>
      <c r="L99" s="35">
        <v>0</v>
      </c>
      <c r="M99" s="35">
        <v>0.1206896551724138</v>
      </c>
      <c r="N99" s="35">
        <v>0.15384615384615385</v>
      </c>
      <c r="O99" s="35">
        <v>0</v>
      </c>
      <c r="P99" s="35">
        <v>0</v>
      </c>
      <c r="Q99" s="35">
        <v>0.21875</v>
      </c>
      <c r="R99" s="35">
        <v>0.23076923076923078</v>
      </c>
      <c r="S99" s="35">
        <v>0</v>
      </c>
      <c r="T99" s="35">
        <v>0.33333333333333331</v>
      </c>
      <c r="U99" s="35">
        <v>0</v>
      </c>
      <c r="V99" s="35">
        <v>0.52459016393442626</v>
      </c>
      <c r="W99" s="35">
        <v>5.1724137931034482E-2</v>
      </c>
      <c r="X99" s="35">
        <v>3.7735849056603772E-2</v>
      </c>
      <c r="Y99" s="35">
        <v>1.6129032258064516E-2</v>
      </c>
      <c r="Z99" s="35">
        <v>0.10416666666666667</v>
      </c>
      <c r="AA99" s="35">
        <v>0</v>
      </c>
      <c r="AB99" s="35">
        <v>0.32967032967032966</v>
      </c>
      <c r="AC99" s="35">
        <v>7.3170731707317069E-2</v>
      </c>
      <c r="AD99" s="35">
        <v>0.38095238095238093</v>
      </c>
      <c r="AE99" s="35">
        <v>0.21428571428571427</v>
      </c>
      <c r="AF99" s="35">
        <v>0.10909090909090909</v>
      </c>
      <c r="AG99" s="35">
        <v>0.25925925925925924</v>
      </c>
      <c r="AH99" s="35">
        <v>0.45652173913043476</v>
      </c>
      <c r="AI99" s="35">
        <v>0.38620689655172413</v>
      </c>
      <c r="AJ99" s="35">
        <v>0.5</v>
      </c>
      <c r="AK99" s="35">
        <v>2.1276595744680851E-2</v>
      </c>
      <c r="AL99" s="35">
        <v>0.11666666666666667</v>
      </c>
      <c r="AM99" s="35">
        <v>5.5555555555555552E-2</v>
      </c>
      <c r="AN99" s="35">
        <v>0</v>
      </c>
      <c r="AO99" s="35">
        <v>0.21951219512195122</v>
      </c>
      <c r="AP99" s="35">
        <v>2.8169014084507043E-2</v>
      </c>
      <c r="AQ99" s="35">
        <v>8.5106382978723402E-2</v>
      </c>
      <c r="AR99" s="35">
        <v>0.22784810126582278</v>
      </c>
      <c r="AS99" s="35">
        <v>0</v>
      </c>
      <c r="AT99" s="35">
        <v>5.8823529411764705E-2</v>
      </c>
      <c r="AU99" s="35">
        <v>3.4013605442176874E-2</v>
      </c>
      <c r="AV99" s="35">
        <v>0</v>
      </c>
      <c r="AW99" s="35">
        <v>0.125</v>
      </c>
      <c r="AX99" s="35">
        <v>0.10526315789473684</v>
      </c>
      <c r="AY99" s="35">
        <v>1.6574585635359115E-2</v>
      </c>
      <c r="AZ99" s="35">
        <v>1.6574585635359115E-2</v>
      </c>
      <c r="BA99" s="35">
        <v>1.6574585635359115E-2</v>
      </c>
      <c r="BB99" s="35">
        <v>1.4354066985645933E-2</v>
      </c>
      <c r="BC99" s="35">
        <v>1.4354066985645933E-2</v>
      </c>
      <c r="BD99" s="35">
        <v>0</v>
      </c>
      <c r="BE99" s="35">
        <v>3.7037037037037035E-2</v>
      </c>
      <c r="BF99" s="35">
        <v>0</v>
      </c>
      <c r="BG99" s="35">
        <v>0.57777777777777772</v>
      </c>
      <c r="BH99" s="35">
        <v>0.35616438356164382</v>
      </c>
      <c r="BI99" s="35">
        <v>0.14035087719298245</v>
      </c>
      <c r="BJ99" s="35">
        <v>0.22807017543859648</v>
      </c>
      <c r="BK99" s="35">
        <v>6.4516129032258063E-2</v>
      </c>
      <c r="BL99" s="35">
        <v>0</v>
      </c>
      <c r="BM99" s="37">
        <f t="shared" ref="BM99:BM103" si="20">AVERAGE(E99:BL99)</f>
        <v>0.15623947270988919</v>
      </c>
      <c r="BN99" s="38"/>
    </row>
    <row r="100" spans="1:66" ht="15.75" customHeight="1">
      <c r="A100" s="83">
        <v>30</v>
      </c>
      <c r="B100" s="81" t="s">
        <v>204</v>
      </c>
      <c r="C100" s="67" t="s">
        <v>87</v>
      </c>
      <c r="D100" s="82" t="s">
        <v>203</v>
      </c>
      <c r="E100" s="35">
        <v>0.72727272727272729</v>
      </c>
      <c r="F100" s="35">
        <v>0.72727272727272729</v>
      </c>
      <c r="G100" s="35">
        <v>0.61538461538461542</v>
      </c>
      <c r="H100" s="35">
        <v>0.1891891891891892</v>
      </c>
      <c r="I100" s="35">
        <v>0.5</v>
      </c>
      <c r="J100" s="35">
        <v>0.04</v>
      </c>
      <c r="K100" s="35">
        <v>0.68253968253968256</v>
      </c>
      <c r="L100" s="35">
        <v>0.65714285714285714</v>
      </c>
      <c r="M100" s="35">
        <v>0.60344827586206895</v>
      </c>
      <c r="N100" s="35">
        <v>0.58974358974358976</v>
      </c>
      <c r="O100" s="35">
        <v>0.76470588235294112</v>
      </c>
      <c r="P100" s="35">
        <v>0.67</v>
      </c>
      <c r="Q100" s="35">
        <v>0.5</v>
      </c>
      <c r="R100" s="35">
        <v>0.76923076923076927</v>
      </c>
      <c r="S100" s="35">
        <v>0.38461538461538464</v>
      </c>
      <c r="T100" s="35">
        <v>0.66666666666666663</v>
      </c>
      <c r="U100" s="35">
        <v>0.33333333333333331</v>
      </c>
      <c r="V100" s="35">
        <v>0.31147540983606559</v>
      </c>
      <c r="W100" s="35">
        <v>0.86206896551724133</v>
      </c>
      <c r="X100" s="35">
        <v>0.77358490566037741</v>
      </c>
      <c r="Y100" s="35">
        <v>0.85483870967741937</v>
      </c>
      <c r="Z100" s="35">
        <v>0.875</v>
      </c>
      <c r="AA100" s="35">
        <v>0.66666666666666663</v>
      </c>
      <c r="AB100" s="35">
        <v>0.62637362637362637</v>
      </c>
      <c r="AC100" s="35">
        <v>0.81707317073170727</v>
      </c>
      <c r="AD100" s="35">
        <v>0.61904761904761907</v>
      </c>
      <c r="AE100" s="35">
        <v>0.5357142857142857</v>
      </c>
      <c r="AF100" s="35">
        <v>0.83636363636363631</v>
      </c>
      <c r="AG100" s="35">
        <v>0.61111111111111116</v>
      </c>
      <c r="AH100" s="35">
        <v>0.52173913043478259</v>
      </c>
      <c r="AI100" s="35">
        <v>0.60689655172413792</v>
      </c>
      <c r="AJ100" s="35">
        <v>0.5</v>
      </c>
      <c r="AK100" s="35">
        <v>0.76595744680851063</v>
      </c>
      <c r="AL100" s="35">
        <v>0.78333333333333333</v>
      </c>
      <c r="AM100" s="35">
        <v>0.64814814814814814</v>
      </c>
      <c r="AN100" s="35">
        <v>0.44444444444444442</v>
      </c>
      <c r="AO100" s="35">
        <v>0.56097560975609762</v>
      </c>
      <c r="AP100" s="35">
        <v>0.87323943661971826</v>
      </c>
      <c r="AQ100" s="35">
        <v>0.61702127659574468</v>
      </c>
      <c r="AR100" s="35">
        <v>0.620253164556962</v>
      </c>
      <c r="AS100" s="35">
        <v>0.94736842105263153</v>
      </c>
      <c r="AT100" s="35">
        <v>0.76470588235294112</v>
      </c>
      <c r="AU100" s="35">
        <v>0.63945578231292521</v>
      </c>
      <c r="AV100" s="35">
        <v>0.74193548387096775</v>
      </c>
      <c r="AW100" s="35">
        <v>0.875</v>
      </c>
      <c r="AX100" s="35">
        <v>0.59649122807017541</v>
      </c>
      <c r="AY100" s="35">
        <v>0.5524861878453039</v>
      </c>
      <c r="AZ100" s="35">
        <v>0.5524861878453039</v>
      </c>
      <c r="BA100" s="35">
        <v>0.5524861878453039</v>
      </c>
      <c r="BB100" s="35">
        <v>0.76076555023923442</v>
      </c>
      <c r="BC100" s="35">
        <v>0.76076555023923442</v>
      </c>
      <c r="BD100" s="35">
        <v>0.33333333333333331</v>
      </c>
      <c r="BE100" s="35">
        <v>0.7592592592592593</v>
      </c>
      <c r="BF100" s="35">
        <v>0.8214285714285714</v>
      </c>
      <c r="BG100" s="35">
        <v>0.42222222222222222</v>
      </c>
      <c r="BH100" s="35">
        <v>0.45205479452054792</v>
      </c>
      <c r="BI100" s="35">
        <v>0.85087719298245612</v>
      </c>
      <c r="BJ100" s="35">
        <v>0.52631578947368418</v>
      </c>
      <c r="BK100" s="35">
        <v>0.61290322580645162</v>
      </c>
      <c r="BL100" s="35">
        <v>0.6</v>
      </c>
      <c r="BM100" s="37">
        <f t="shared" si="20"/>
        <v>0.63123688667381239</v>
      </c>
      <c r="BN100" s="38"/>
    </row>
    <row r="101" spans="1:66" ht="15.75" customHeight="1">
      <c r="A101" s="83">
        <v>31</v>
      </c>
      <c r="B101" s="81" t="s">
        <v>205</v>
      </c>
      <c r="C101" s="67" t="s">
        <v>87</v>
      </c>
      <c r="D101" s="82" t="s">
        <v>203</v>
      </c>
      <c r="E101" s="35">
        <v>0.18181818181818182</v>
      </c>
      <c r="F101" s="35">
        <v>0</v>
      </c>
      <c r="G101" s="35">
        <v>0.25</v>
      </c>
      <c r="H101" s="35">
        <v>0.7567567567567568</v>
      </c>
      <c r="I101" s="35">
        <v>0</v>
      </c>
      <c r="J101" s="35">
        <v>0</v>
      </c>
      <c r="K101" s="35">
        <v>1.5873015873015872E-2</v>
      </c>
      <c r="L101" s="35">
        <v>0.34285714285714286</v>
      </c>
      <c r="M101" s="35">
        <v>0.27586206896551724</v>
      </c>
      <c r="N101" s="35">
        <v>0.25641025641025639</v>
      </c>
      <c r="O101" s="35">
        <v>0.23529411764705882</v>
      </c>
      <c r="P101" s="35">
        <v>0.33</v>
      </c>
      <c r="Q101" s="35">
        <v>0.28125</v>
      </c>
      <c r="R101" s="35">
        <v>0</v>
      </c>
      <c r="S101" s="35">
        <v>0.61538461538461542</v>
      </c>
      <c r="T101" s="35">
        <v>0</v>
      </c>
      <c r="U101" s="35">
        <v>0.66666666666666663</v>
      </c>
      <c r="V101" s="35">
        <v>0.16393442622950818</v>
      </c>
      <c r="W101" s="35">
        <v>8.6206896551724144E-2</v>
      </c>
      <c r="X101" s="35">
        <v>0.18867924528301888</v>
      </c>
      <c r="Y101" s="35">
        <v>0.12903225806451613</v>
      </c>
      <c r="Z101" s="35">
        <v>2.0833333333333332E-2</v>
      </c>
      <c r="AA101" s="35">
        <v>0.33333333333333331</v>
      </c>
      <c r="AB101" s="35">
        <v>4.3956043956043959E-2</v>
      </c>
      <c r="AC101" s="35">
        <v>0.10975609756097561</v>
      </c>
      <c r="AD101" s="35">
        <v>0</v>
      </c>
      <c r="AE101" s="35">
        <v>0.25</v>
      </c>
      <c r="AF101" s="35">
        <v>5.4545454545454543E-2</v>
      </c>
      <c r="AG101" s="35">
        <v>0.12962962962962962</v>
      </c>
      <c r="AH101" s="35">
        <v>2.1739130434782608E-2</v>
      </c>
      <c r="AI101" s="35">
        <v>6.8965517241379309E-3</v>
      </c>
      <c r="AJ101" s="35">
        <v>0</v>
      </c>
      <c r="AK101" s="35">
        <v>0.21276595744680851</v>
      </c>
      <c r="AL101" s="35">
        <v>0.1</v>
      </c>
      <c r="AM101" s="35">
        <v>0.29629629629629628</v>
      </c>
      <c r="AN101" s="35">
        <v>0.55555555555555558</v>
      </c>
      <c r="AO101" s="35">
        <v>0.21951219512195122</v>
      </c>
      <c r="AP101" s="35">
        <v>9.8591549295774641E-2</v>
      </c>
      <c r="AQ101" s="35">
        <v>0.2978723404255319</v>
      </c>
      <c r="AR101" s="35">
        <v>0.15189873417721519</v>
      </c>
      <c r="AS101" s="35">
        <v>5.2631578947368418E-2</v>
      </c>
      <c r="AT101" s="35">
        <v>0.17647058823529413</v>
      </c>
      <c r="AU101" s="35">
        <v>0.32653061224489793</v>
      </c>
      <c r="AV101" s="35">
        <v>0.25806451612903225</v>
      </c>
      <c r="AW101" s="35">
        <v>0</v>
      </c>
      <c r="AX101" s="35">
        <v>0.2982456140350877</v>
      </c>
      <c r="AY101" s="35">
        <v>0.33701657458563539</v>
      </c>
      <c r="AZ101" s="35">
        <v>0.33701657458563539</v>
      </c>
      <c r="BA101" s="35">
        <v>0.33701657458563539</v>
      </c>
      <c r="BB101" s="35">
        <v>0.22488038277511962</v>
      </c>
      <c r="BC101" s="35">
        <v>0.22488038277511962</v>
      </c>
      <c r="BD101" s="35">
        <v>0.66666666666666663</v>
      </c>
      <c r="BE101" s="35">
        <v>0.20370370370370369</v>
      </c>
      <c r="BF101" s="35">
        <v>0.17857142857142858</v>
      </c>
      <c r="BG101" s="35">
        <v>0</v>
      </c>
      <c r="BH101" s="35">
        <v>0.19178082191780821</v>
      </c>
      <c r="BI101" s="35">
        <v>8.771929824561403E-3</v>
      </c>
      <c r="BJ101" s="35">
        <v>0.24561403508771928</v>
      </c>
      <c r="BK101" s="35">
        <v>0.32258064516129031</v>
      </c>
      <c r="BL101" s="35">
        <v>0.4</v>
      </c>
      <c r="BM101" s="37">
        <f t="shared" si="20"/>
        <v>0.20782750801961344</v>
      </c>
      <c r="BN101" s="38"/>
    </row>
    <row r="102" spans="1:66" ht="15.75" customHeight="1">
      <c r="A102" s="83">
        <v>32</v>
      </c>
      <c r="B102" s="81" t="s">
        <v>206</v>
      </c>
      <c r="C102" s="67" t="s">
        <v>87</v>
      </c>
      <c r="D102" s="82" t="s">
        <v>203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>
        <v>0</v>
      </c>
      <c r="AP102" s="35">
        <v>0</v>
      </c>
      <c r="AQ102" s="35">
        <v>0</v>
      </c>
      <c r="AR102" s="35">
        <v>0</v>
      </c>
      <c r="AS102" s="35">
        <v>0</v>
      </c>
      <c r="AT102" s="35">
        <v>0</v>
      </c>
      <c r="AU102" s="35">
        <v>0</v>
      </c>
      <c r="AV102" s="35">
        <v>0</v>
      </c>
      <c r="AW102" s="35">
        <v>0</v>
      </c>
      <c r="AX102" s="35">
        <v>0</v>
      </c>
      <c r="AY102" s="35">
        <v>8.8397790055248615E-2</v>
      </c>
      <c r="AZ102" s="35">
        <v>8.8397790055248615E-2</v>
      </c>
      <c r="BA102" s="35">
        <v>8.8397790055248615E-2</v>
      </c>
      <c r="BB102" s="35">
        <v>0</v>
      </c>
      <c r="BC102" s="35">
        <v>0</v>
      </c>
      <c r="BD102" s="35">
        <v>0</v>
      </c>
      <c r="BE102" s="35">
        <v>0</v>
      </c>
      <c r="BF102" s="35">
        <v>0</v>
      </c>
      <c r="BG102" s="35">
        <v>0</v>
      </c>
      <c r="BH102" s="35">
        <v>0</v>
      </c>
      <c r="BI102" s="35">
        <v>0</v>
      </c>
      <c r="BJ102" s="35">
        <v>0</v>
      </c>
      <c r="BK102" s="35">
        <v>0</v>
      </c>
      <c r="BL102" s="35">
        <v>0</v>
      </c>
      <c r="BM102" s="37">
        <f t="shared" si="20"/>
        <v>4.4198895027624304E-3</v>
      </c>
      <c r="BN102" s="38"/>
    </row>
    <row r="103" spans="1:66" ht="15.75" customHeight="1">
      <c r="A103" s="83">
        <v>33</v>
      </c>
      <c r="B103" s="81" t="s">
        <v>207</v>
      </c>
      <c r="C103" s="67" t="s">
        <v>87</v>
      </c>
      <c r="D103" s="82" t="s">
        <v>203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>
        <v>0</v>
      </c>
      <c r="AP103" s="35">
        <v>0</v>
      </c>
      <c r="AQ103" s="35">
        <v>0</v>
      </c>
      <c r="AR103" s="35">
        <v>0</v>
      </c>
      <c r="AS103" s="35">
        <v>0</v>
      </c>
      <c r="AT103" s="35">
        <v>0</v>
      </c>
      <c r="AU103" s="35">
        <v>0</v>
      </c>
      <c r="AV103" s="35">
        <v>0</v>
      </c>
      <c r="AW103" s="35">
        <v>0</v>
      </c>
      <c r="AX103" s="35">
        <v>0</v>
      </c>
      <c r="AY103" s="35">
        <v>5.5248618784530384E-3</v>
      </c>
      <c r="AZ103" s="35">
        <v>5.5248618784530384E-3</v>
      </c>
      <c r="BA103" s="35">
        <v>5.5248618784530384E-3</v>
      </c>
      <c r="BB103" s="35">
        <v>0</v>
      </c>
      <c r="BC103" s="35">
        <v>0</v>
      </c>
      <c r="BD103" s="35">
        <v>0</v>
      </c>
      <c r="BE103" s="35">
        <v>0</v>
      </c>
      <c r="BF103" s="35">
        <v>0</v>
      </c>
      <c r="BG103" s="35">
        <v>0</v>
      </c>
      <c r="BH103" s="35">
        <v>0</v>
      </c>
      <c r="BI103" s="35">
        <v>0</v>
      </c>
      <c r="BJ103" s="35">
        <v>0</v>
      </c>
      <c r="BK103" s="35">
        <v>0</v>
      </c>
      <c r="BL103" s="35">
        <v>0</v>
      </c>
      <c r="BM103" s="37">
        <f t="shared" si="20"/>
        <v>2.762430939226519E-4</v>
      </c>
      <c r="BN103" s="38"/>
    </row>
    <row r="104" spans="1:66" ht="15.75" customHeight="1">
      <c r="A104" s="83"/>
      <c r="B104" s="84" t="s">
        <v>208</v>
      </c>
      <c r="C104" s="85"/>
      <c r="D104" s="82"/>
      <c r="E104" s="36"/>
      <c r="F104" s="36"/>
      <c r="G104" s="36"/>
      <c r="H104" s="36"/>
      <c r="I104" s="36"/>
      <c r="J104" s="36"/>
      <c r="K104" s="36"/>
      <c r="L104" s="36"/>
      <c r="M104" s="35"/>
      <c r="N104" s="36"/>
      <c r="O104" s="36"/>
      <c r="P104" s="36"/>
      <c r="Q104" s="36"/>
      <c r="R104" s="35"/>
      <c r="S104" s="36"/>
      <c r="T104" s="36"/>
      <c r="U104" s="36"/>
      <c r="V104" s="36"/>
      <c r="W104" s="35"/>
      <c r="X104" s="36"/>
      <c r="Y104" s="36"/>
      <c r="Z104" s="35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5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17"/>
      <c r="BN104" s="68"/>
    </row>
    <row r="105" spans="1:66" ht="15.75" customHeight="1">
      <c r="A105" s="83">
        <v>34</v>
      </c>
      <c r="B105" s="81" t="s">
        <v>202</v>
      </c>
      <c r="C105" s="67" t="s">
        <v>87</v>
      </c>
      <c r="D105" s="67" t="s">
        <v>209</v>
      </c>
      <c r="E105" s="35">
        <v>0.33333333333333331</v>
      </c>
      <c r="F105" s="35">
        <v>0.29090909090909089</v>
      </c>
      <c r="G105" s="35">
        <v>0.21153846153846154</v>
      </c>
      <c r="H105" s="35">
        <v>2.7027027027027029E-2</v>
      </c>
      <c r="I105" s="35">
        <v>0.63636363636363635</v>
      </c>
      <c r="J105" s="35">
        <v>0.96</v>
      </c>
      <c r="K105" s="35">
        <v>0.2857142857142857</v>
      </c>
      <c r="L105" s="35">
        <v>2.8571428571428571E-2</v>
      </c>
      <c r="M105" s="35">
        <v>0.2413793103448276</v>
      </c>
      <c r="N105" s="35">
        <v>0.28205128205128205</v>
      </c>
      <c r="O105" s="35">
        <v>0.11764705882352941</v>
      </c>
      <c r="P105" s="35">
        <v>2.8571428571428571E-2</v>
      </c>
      <c r="Q105" s="35">
        <v>0.3125</v>
      </c>
      <c r="R105" s="35">
        <v>0.33333333333333331</v>
      </c>
      <c r="S105" s="35">
        <v>0.23076923076923078</v>
      </c>
      <c r="T105" s="35">
        <v>0.69444444444444442</v>
      </c>
      <c r="U105" s="35">
        <v>3.7037037037037035E-2</v>
      </c>
      <c r="V105" s="35">
        <v>0.4098360655737705</v>
      </c>
      <c r="W105" s="35">
        <v>1.7241379310344827E-2</v>
      </c>
      <c r="X105" s="35">
        <v>7.5471698113207544E-2</v>
      </c>
      <c r="Y105" s="35">
        <v>0.33870967741935482</v>
      </c>
      <c r="Z105" s="35">
        <v>0.1875</v>
      </c>
      <c r="AA105" s="35">
        <v>0</v>
      </c>
      <c r="AB105" s="35">
        <v>0.2967032967032967</v>
      </c>
      <c r="AC105" s="35">
        <v>0.18292682926829268</v>
      </c>
      <c r="AD105" s="35">
        <v>0.35714285714285715</v>
      </c>
      <c r="AE105" s="35">
        <v>0.35714285714285715</v>
      </c>
      <c r="AF105" s="35">
        <v>7.2727272727272724E-2</v>
      </c>
      <c r="AG105" s="35">
        <v>0</v>
      </c>
      <c r="AH105" s="35">
        <v>0.18478260869565216</v>
      </c>
      <c r="AI105" s="35">
        <v>0.46206896551724136</v>
      </c>
      <c r="AJ105" s="35">
        <v>0.75</v>
      </c>
      <c r="AK105" s="35">
        <v>0.1276595744680851</v>
      </c>
      <c r="AL105" s="35">
        <v>0.31666666666666665</v>
      </c>
      <c r="AM105" s="35">
        <v>5.5555555555555552E-2</v>
      </c>
      <c r="AN105" s="35">
        <v>0</v>
      </c>
      <c r="AO105" s="35">
        <v>0.26829268292682928</v>
      </c>
      <c r="AP105" s="35">
        <v>2.8169014084507043E-2</v>
      </c>
      <c r="AQ105" s="35">
        <v>0.25531914893617019</v>
      </c>
      <c r="AR105" s="35">
        <v>0.31645569620253167</v>
      </c>
      <c r="AS105" s="35">
        <v>0.10526315789473684</v>
      </c>
      <c r="AT105" s="35">
        <v>2.9411764705882353E-2</v>
      </c>
      <c r="AU105" s="35">
        <v>0.12244897959183673</v>
      </c>
      <c r="AV105" s="35">
        <v>0.25806451612903225</v>
      </c>
      <c r="AW105" s="35">
        <v>0.05</v>
      </c>
      <c r="AX105" s="35">
        <v>0</v>
      </c>
      <c r="AY105" s="35">
        <v>0.39226519337016574</v>
      </c>
      <c r="AZ105" s="35">
        <v>0.39226519337016574</v>
      </c>
      <c r="BA105" s="35">
        <v>0.39226519337016574</v>
      </c>
      <c r="BB105" s="35">
        <v>7.6555023923444973E-2</v>
      </c>
      <c r="BC105" s="35">
        <v>7.6555023923444973E-2</v>
      </c>
      <c r="BD105" s="35">
        <v>3.7037037037037035E-2</v>
      </c>
      <c r="BE105" s="35">
        <v>0</v>
      </c>
      <c r="BF105" s="35">
        <v>0</v>
      </c>
      <c r="BG105" s="35">
        <v>0.48888888888888887</v>
      </c>
      <c r="BH105" s="35">
        <v>0.31506849315068491</v>
      </c>
      <c r="BI105" s="35">
        <v>0.40350877192982454</v>
      </c>
      <c r="BJ105" s="35">
        <v>0.31578947368421051</v>
      </c>
      <c r="BK105" s="35">
        <v>9.6774193548387094E-2</v>
      </c>
      <c r="BL105" s="35">
        <v>2.5000000000000001E-2</v>
      </c>
      <c r="BM105" s="37">
        <f t="shared" ref="BM105:BM109" si="21">AVERAGE(E105:BL105)</f>
        <v>0.228145385663413</v>
      </c>
      <c r="BN105" s="38"/>
    </row>
    <row r="106" spans="1:66" ht="15.75" customHeight="1">
      <c r="A106" s="83">
        <v>35</v>
      </c>
      <c r="B106" s="81" t="s">
        <v>204</v>
      </c>
      <c r="C106" s="67" t="s">
        <v>87</v>
      </c>
      <c r="D106" s="67" t="s">
        <v>209</v>
      </c>
      <c r="E106" s="35">
        <v>0.54545454545454541</v>
      </c>
      <c r="F106" s="35">
        <v>0.70909090909090911</v>
      </c>
      <c r="G106" s="35">
        <v>0.65384615384615385</v>
      </c>
      <c r="H106" s="35">
        <v>0.67567567567567566</v>
      </c>
      <c r="I106" s="35">
        <v>0.27272727272727271</v>
      </c>
      <c r="J106" s="35">
        <v>0.04</v>
      </c>
      <c r="K106" s="35">
        <v>0.69841269841269837</v>
      </c>
      <c r="L106" s="35">
        <v>0.97142857142857142</v>
      </c>
      <c r="M106" s="35">
        <v>0.58620689655172409</v>
      </c>
      <c r="N106" s="35">
        <v>0.66666666666666663</v>
      </c>
      <c r="O106" s="35">
        <v>0.86764705882352944</v>
      </c>
      <c r="P106" s="35">
        <v>0.97142857142857142</v>
      </c>
      <c r="Q106" s="35">
        <v>0.546875</v>
      </c>
      <c r="R106" s="35">
        <v>0.66666666666666663</v>
      </c>
      <c r="S106" s="35">
        <v>0.76923076923076927</v>
      </c>
      <c r="T106" s="35">
        <v>0.30555555555555558</v>
      </c>
      <c r="U106" s="35">
        <v>0.96296296296296291</v>
      </c>
      <c r="V106" s="35">
        <v>0.52459016393442626</v>
      </c>
      <c r="W106" s="35">
        <v>0.98275862068965514</v>
      </c>
      <c r="X106" s="35">
        <v>0.92452830188679247</v>
      </c>
      <c r="Y106" s="35">
        <v>0.66129032258064513</v>
      </c>
      <c r="Z106" s="35">
        <v>0.79166666666666663</v>
      </c>
      <c r="AA106" s="35">
        <v>1</v>
      </c>
      <c r="AB106" s="35">
        <v>0.68131868131868134</v>
      </c>
      <c r="AC106" s="35">
        <v>0.80487804878048785</v>
      </c>
      <c r="AD106" s="35">
        <v>0.6428571428571429</v>
      </c>
      <c r="AE106" s="35">
        <v>0.5714285714285714</v>
      </c>
      <c r="AF106" s="35">
        <v>0.92727272727272725</v>
      </c>
      <c r="AG106" s="35">
        <v>0.98148148148148151</v>
      </c>
      <c r="AH106" s="35">
        <v>0.81521739130434778</v>
      </c>
      <c r="AI106" s="35">
        <v>0.49655172413793103</v>
      </c>
      <c r="AJ106" s="35">
        <v>0.25</v>
      </c>
      <c r="AK106" s="35">
        <v>0.87234042553191493</v>
      </c>
      <c r="AL106" s="35">
        <v>0.68333333333333335</v>
      </c>
      <c r="AM106" s="35">
        <v>0.94444444444444442</v>
      </c>
      <c r="AN106" s="35">
        <v>0.84444444444444444</v>
      </c>
      <c r="AO106" s="35">
        <v>0.56097560975609762</v>
      </c>
      <c r="AP106" s="35">
        <v>0.95774647887323938</v>
      </c>
      <c r="AQ106" s="35">
        <v>0.61702127659574468</v>
      </c>
      <c r="AR106" s="35">
        <v>0.65822784810126578</v>
      </c>
      <c r="AS106" s="35">
        <v>0.89473684210526316</v>
      </c>
      <c r="AT106" s="35">
        <v>0.95588235294117652</v>
      </c>
      <c r="AU106" s="35">
        <v>0.86394557823129248</v>
      </c>
      <c r="AV106" s="35">
        <v>0.54838709677419351</v>
      </c>
      <c r="AW106" s="35">
        <v>0.95</v>
      </c>
      <c r="AX106" s="35">
        <v>0.98245614035087714</v>
      </c>
      <c r="AY106" s="35">
        <v>0.59668508287292821</v>
      </c>
      <c r="AZ106" s="35">
        <v>0.59668508287292821</v>
      </c>
      <c r="BA106" s="35">
        <v>0.59668508287292821</v>
      </c>
      <c r="BB106" s="35">
        <v>0.92344497607655507</v>
      </c>
      <c r="BC106" s="35">
        <v>0.92344497607655507</v>
      </c>
      <c r="BD106" s="35">
        <v>0.96296296296296291</v>
      </c>
      <c r="BE106" s="35">
        <v>0.88888888888888884</v>
      </c>
      <c r="BF106" s="35">
        <v>0.8214285714285714</v>
      </c>
      <c r="BG106" s="35">
        <v>0.51111111111111107</v>
      </c>
      <c r="BH106" s="35">
        <v>0.60273972602739723</v>
      </c>
      <c r="BI106" s="35">
        <v>0.58771929824561409</v>
      </c>
      <c r="BJ106" s="35">
        <v>0.52631578947368418</v>
      </c>
      <c r="BK106" s="35">
        <v>0.90322580645161288</v>
      </c>
      <c r="BL106" s="35">
        <v>0.95</v>
      </c>
      <c r="BM106" s="37">
        <f t="shared" si="21"/>
        <v>0.72818325076178103</v>
      </c>
      <c r="BN106" s="38"/>
    </row>
    <row r="107" spans="1:66" ht="15.75" customHeight="1">
      <c r="A107" s="83">
        <v>36</v>
      </c>
      <c r="B107" s="81" t="s">
        <v>205</v>
      </c>
      <c r="C107" s="67" t="s">
        <v>87</v>
      </c>
      <c r="D107" s="67" t="s">
        <v>209</v>
      </c>
      <c r="E107" s="35">
        <v>0.12121212121212122</v>
      </c>
      <c r="F107" s="35">
        <v>0</v>
      </c>
      <c r="G107" s="35">
        <v>0.13461538461538461</v>
      </c>
      <c r="H107" s="35">
        <v>0.29729729729729731</v>
      </c>
      <c r="I107" s="35">
        <v>9.0909090909090912E-2</v>
      </c>
      <c r="J107" s="35">
        <v>0</v>
      </c>
      <c r="K107" s="35">
        <v>1.5873015873015872E-2</v>
      </c>
      <c r="L107" s="35">
        <v>0</v>
      </c>
      <c r="M107" s="35">
        <v>0.17241379310344829</v>
      </c>
      <c r="N107" s="35">
        <v>5.128205128205128E-2</v>
      </c>
      <c r="O107" s="35">
        <v>1.4705882352941176E-2</v>
      </c>
      <c r="P107" s="35">
        <v>0</v>
      </c>
      <c r="Q107" s="35">
        <v>0.140625</v>
      </c>
      <c r="R107" s="35">
        <v>0</v>
      </c>
      <c r="S107" s="35">
        <v>0</v>
      </c>
      <c r="T107" s="35">
        <v>0</v>
      </c>
      <c r="U107" s="35">
        <v>0</v>
      </c>
      <c r="V107" s="35">
        <v>6.5573770491803282E-2</v>
      </c>
      <c r="W107" s="35">
        <v>0</v>
      </c>
      <c r="X107" s="35">
        <v>0</v>
      </c>
      <c r="Y107" s="35">
        <v>0</v>
      </c>
      <c r="Z107" s="35">
        <v>2.0833333333333332E-2</v>
      </c>
      <c r="AA107" s="35">
        <v>0</v>
      </c>
      <c r="AB107" s="35">
        <v>2.197802197802198E-2</v>
      </c>
      <c r="AC107" s="35">
        <v>1.2195121951219513E-2</v>
      </c>
      <c r="AD107" s="35">
        <v>0</v>
      </c>
      <c r="AE107" s="35">
        <v>7.1428571428571425E-2</v>
      </c>
      <c r="AF107" s="35">
        <v>0</v>
      </c>
      <c r="AG107" s="35">
        <v>1.8518518518518517E-2</v>
      </c>
      <c r="AH107" s="35">
        <v>0</v>
      </c>
      <c r="AI107" s="35">
        <v>3.4482758620689655E-2</v>
      </c>
      <c r="AJ107" s="35">
        <v>0</v>
      </c>
      <c r="AK107" s="35">
        <v>0</v>
      </c>
      <c r="AL107" s="35">
        <v>0</v>
      </c>
      <c r="AM107" s="35">
        <v>0</v>
      </c>
      <c r="AN107" s="35">
        <v>0.15555555555555556</v>
      </c>
      <c r="AO107" s="35">
        <v>0.17073170731707318</v>
      </c>
      <c r="AP107" s="35">
        <v>1.4084507042253521E-2</v>
      </c>
      <c r="AQ107" s="35">
        <v>0.1276595744680851</v>
      </c>
      <c r="AR107" s="35">
        <v>2.5316455696202531E-2</v>
      </c>
      <c r="AS107" s="35">
        <v>0</v>
      </c>
      <c r="AT107" s="35">
        <v>0</v>
      </c>
      <c r="AU107" s="35">
        <v>6.8027210884353739E-3</v>
      </c>
      <c r="AV107" s="35">
        <v>0.19354838709677419</v>
      </c>
      <c r="AW107" s="35">
        <v>0</v>
      </c>
      <c r="AX107" s="35">
        <v>0</v>
      </c>
      <c r="AY107" s="35">
        <v>1.1049723756906077E-2</v>
      </c>
      <c r="AZ107" s="35">
        <v>1.1049723756906077E-2</v>
      </c>
      <c r="BA107" s="35">
        <v>1.1049723756906077E-2</v>
      </c>
      <c r="BB107" s="35">
        <v>0</v>
      </c>
      <c r="BC107" s="35">
        <v>0</v>
      </c>
      <c r="BD107" s="35">
        <v>0</v>
      </c>
      <c r="BE107" s="35">
        <v>9.2592592592592587E-2</v>
      </c>
      <c r="BF107" s="35">
        <v>0.17857142857142858</v>
      </c>
      <c r="BG107" s="35">
        <v>0</v>
      </c>
      <c r="BH107" s="35">
        <v>8.2191780821917804E-2</v>
      </c>
      <c r="BI107" s="35">
        <v>8.771929824561403E-3</v>
      </c>
      <c r="BJ107" s="35">
        <v>0.15789473684210525</v>
      </c>
      <c r="BK107" s="35">
        <v>0</v>
      </c>
      <c r="BL107" s="35">
        <v>0</v>
      </c>
      <c r="BM107" s="37">
        <f t="shared" si="21"/>
        <v>4.2180238019253524E-2</v>
      </c>
      <c r="BN107" s="38"/>
    </row>
    <row r="108" spans="1:66" ht="15.75" customHeight="1">
      <c r="A108" s="83">
        <v>37</v>
      </c>
      <c r="B108" s="81" t="s">
        <v>206</v>
      </c>
      <c r="C108" s="67" t="s">
        <v>87</v>
      </c>
      <c r="D108" s="67" t="s">
        <v>209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6.8965517241379309E-3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>
        <v>0</v>
      </c>
      <c r="AP108" s="35">
        <v>0</v>
      </c>
      <c r="AQ108" s="35">
        <v>0</v>
      </c>
      <c r="AR108" s="35">
        <v>0</v>
      </c>
      <c r="AS108" s="35">
        <v>0</v>
      </c>
      <c r="AT108" s="35">
        <v>1.4705882352941176E-2</v>
      </c>
      <c r="AU108" s="35">
        <v>0</v>
      </c>
      <c r="AV108" s="35">
        <v>0</v>
      </c>
      <c r="AW108" s="35">
        <v>0</v>
      </c>
      <c r="AX108" s="35">
        <v>1.7543859649122806E-2</v>
      </c>
      <c r="AY108" s="35">
        <v>0</v>
      </c>
      <c r="AZ108" s="35">
        <v>0</v>
      </c>
      <c r="BA108" s="35">
        <v>0</v>
      </c>
      <c r="BB108" s="35">
        <v>0</v>
      </c>
      <c r="BC108" s="35">
        <v>0</v>
      </c>
      <c r="BD108" s="35">
        <v>0</v>
      </c>
      <c r="BE108" s="35">
        <v>1.8518518518518517E-2</v>
      </c>
      <c r="BF108" s="35">
        <v>0</v>
      </c>
      <c r="BG108" s="35">
        <v>0</v>
      </c>
      <c r="BH108" s="35">
        <v>0</v>
      </c>
      <c r="BI108" s="35">
        <v>0</v>
      </c>
      <c r="BJ108" s="35">
        <v>0</v>
      </c>
      <c r="BK108" s="35">
        <v>0</v>
      </c>
      <c r="BL108" s="35">
        <v>0</v>
      </c>
      <c r="BM108" s="37">
        <f t="shared" si="21"/>
        <v>9.6108020407867389E-4</v>
      </c>
      <c r="BN108" s="38"/>
    </row>
    <row r="109" spans="1:66" ht="15.75" customHeight="1">
      <c r="A109" s="83">
        <v>38</v>
      </c>
      <c r="B109" s="81" t="s">
        <v>207</v>
      </c>
      <c r="C109" s="67" t="s">
        <v>87</v>
      </c>
      <c r="D109" s="67" t="s">
        <v>209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>
        <v>0</v>
      </c>
      <c r="AP109" s="35">
        <v>0</v>
      </c>
      <c r="AQ109" s="35">
        <v>0</v>
      </c>
      <c r="AR109" s="35">
        <v>0</v>
      </c>
      <c r="AS109" s="35">
        <v>0</v>
      </c>
      <c r="AT109" s="35">
        <v>0</v>
      </c>
      <c r="AU109" s="35">
        <v>6.8027210884353739E-3</v>
      </c>
      <c r="AV109" s="35">
        <v>0</v>
      </c>
      <c r="AW109" s="35">
        <v>0</v>
      </c>
      <c r="AX109" s="35">
        <v>0</v>
      </c>
      <c r="AY109" s="35">
        <v>0</v>
      </c>
      <c r="AZ109" s="35">
        <v>0</v>
      </c>
      <c r="BA109" s="35">
        <v>0</v>
      </c>
      <c r="BB109" s="35">
        <v>0</v>
      </c>
      <c r="BC109" s="35">
        <v>0</v>
      </c>
      <c r="BD109" s="35">
        <v>0</v>
      </c>
      <c r="BE109" s="35">
        <v>0</v>
      </c>
      <c r="BF109" s="35">
        <v>0</v>
      </c>
      <c r="BG109" s="35">
        <v>0</v>
      </c>
      <c r="BH109" s="35">
        <v>0</v>
      </c>
      <c r="BI109" s="35">
        <v>0</v>
      </c>
      <c r="BJ109" s="35">
        <v>0</v>
      </c>
      <c r="BK109" s="35">
        <v>0</v>
      </c>
      <c r="BL109" s="35">
        <v>2.5000000000000001E-2</v>
      </c>
      <c r="BM109" s="37">
        <f t="shared" si="21"/>
        <v>5.3004535147392292E-4</v>
      </c>
      <c r="BN109" s="38"/>
    </row>
    <row r="110" spans="1:66" ht="15.75" customHeight="1">
      <c r="A110" s="83"/>
      <c r="B110" s="72" t="s">
        <v>210</v>
      </c>
      <c r="C110" s="85"/>
      <c r="D110" s="82"/>
      <c r="E110" s="36"/>
      <c r="F110" s="36"/>
      <c r="G110" s="36"/>
      <c r="H110" s="36"/>
      <c r="I110" s="36"/>
      <c r="J110" s="36"/>
      <c r="K110" s="36"/>
      <c r="L110" s="36"/>
      <c r="M110" s="35"/>
      <c r="N110" s="36"/>
      <c r="O110" s="36"/>
      <c r="P110" s="36"/>
      <c r="Q110" s="36"/>
      <c r="R110" s="35"/>
      <c r="S110" s="36"/>
      <c r="T110" s="36"/>
      <c r="U110" s="36"/>
      <c r="V110" s="36"/>
      <c r="W110" s="35"/>
      <c r="X110" s="36"/>
      <c r="Y110" s="36"/>
      <c r="Z110" s="35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5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17"/>
      <c r="BN110" s="68"/>
    </row>
    <row r="111" spans="1:66" ht="15.75" customHeight="1">
      <c r="A111" s="83">
        <v>39</v>
      </c>
      <c r="B111" s="81" t="s">
        <v>211</v>
      </c>
      <c r="C111" s="67" t="s">
        <v>87</v>
      </c>
      <c r="D111" s="67" t="s">
        <v>209</v>
      </c>
      <c r="E111" s="35">
        <v>0.49</v>
      </c>
      <c r="F111" s="35">
        <v>0.44</v>
      </c>
      <c r="G111" s="36">
        <v>0.46</v>
      </c>
      <c r="H111" s="35">
        <v>0.64</v>
      </c>
      <c r="I111" s="35">
        <v>0.49</v>
      </c>
      <c r="J111" s="35">
        <v>0.78</v>
      </c>
      <c r="K111" s="35">
        <v>0.43</v>
      </c>
      <c r="L111" s="35">
        <v>0.56000000000000005</v>
      </c>
      <c r="M111" s="35">
        <v>0.49</v>
      </c>
      <c r="N111" s="35">
        <v>0.56999999999999995</v>
      </c>
      <c r="O111" s="35">
        <v>0.63</v>
      </c>
      <c r="P111" s="35">
        <v>0.62</v>
      </c>
      <c r="Q111" s="35">
        <v>0.48</v>
      </c>
      <c r="R111" s="35">
        <v>0.41</v>
      </c>
      <c r="S111" s="35">
        <v>0.72</v>
      </c>
      <c r="T111" s="35">
        <v>0.57999999999999996</v>
      </c>
      <c r="U111" s="35">
        <v>0.6</v>
      </c>
      <c r="V111" s="35">
        <v>0.42</v>
      </c>
      <c r="W111" s="35">
        <v>0.57999999999999996</v>
      </c>
      <c r="X111" s="35">
        <v>0.57999999999999996</v>
      </c>
      <c r="Y111" s="35">
        <v>0.61</v>
      </c>
      <c r="Z111" s="35">
        <v>0.43</v>
      </c>
      <c r="AA111" s="35">
        <v>0.51</v>
      </c>
      <c r="AB111" s="35">
        <v>0.46</v>
      </c>
      <c r="AC111" s="35">
        <v>0.6</v>
      </c>
      <c r="AD111" s="35">
        <v>0.37</v>
      </c>
      <c r="AE111" s="35">
        <v>0.48</v>
      </c>
      <c r="AF111" s="35">
        <v>0.62</v>
      </c>
      <c r="AG111" s="35">
        <v>0.53</v>
      </c>
      <c r="AH111" s="35">
        <v>0.47</v>
      </c>
      <c r="AI111" s="35">
        <v>0.5</v>
      </c>
      <c r="AJ111" s="35">
        <v>0.42</v>
      </c>
      <c r="AK111" s="35">
        <v>0.55000000000000004</v>
      </c>
      <c r="AL111" s="35">
        <v>0.6</v>
      </c>
      <c r="AM111" s="35">
        <v>0.57999999999999996</v>
      </c>
      <c r="AN111" s="35">
        <v>0.51</v>
      </c>
      <c r="AO111" s="35">
        <v>0.47</v>
      </c>
      <c r="AP111" s="35">
        <v>0.56000000000000005</v>
      </c>
      <c r="AQ111" s="35">
        <v>0.45</v>
      </c>
      <c r="AR111" s="35">
        <v>0.55000000000000004</v>
      </c>
      <c r="AS111" s="35">
        <v>0.54</v>
      </c>
      <c r="AT111" s="35">
        <v>0.59</v>
      </c>
      <c r="AU111" s="35">
        <v>0</v>
      </c>
      <c r="AV111" s="35">
        <v>0.47</v>
      </c>
      <c r="AW111" s="35">
        <v>0.68</v>
      </c>
      <c r="AX111" s="35">
        <v>0.65</v>
      </c>
      <c r="AY111" s="35">
        <v>0.46</v>
      </c>
      <c r="AZ111" s="35">
        <v>0.46</v>
      </c>
      <c r="BA111" s="35">
        <v>0.46</v>
      </c>
      <c r="BB111" s="35">
        <v>0.7</v>
      </c>
      <c r="BC111" s="35">
        <v>0.7</v>
      </c>
      <c r="BD111" s="35">
        <v>0.72</v>
      </c>
      <c r="BE111" s="35">
        <v>0.73</v>
      </c>
      <c r="BF111" s="35">
        <v>0.67</v>
      </c>
      <c r="BG111" s="35">
        <v>0.52</v>
      </c>
      <c r="BH111" s="35">
        <v>0.54</v>
      </c>
      <c r="BI111" s="35">
        <v>0.65</v>
      </c>
      <c r="BJ111" s="35">
        <v>0.54</v>
      </c>
      <c r="BK111" s="35">
        <v>0.66</v>
      </c>
      <c r="BL111" s="35">
        <v>0.59</v>
      </c>
      <c r="BM111" s="37">
        <f t="shared" ref="BM111:BM112" si="22">AVERAGE(E111:BL111)</f>
        <v>0.54283333333333317</v>
      </c>
      <c r="BN111" s="38"/>
    </row>
    <row r="112" spans="1:66" ht="15.75" customHeight="1">
      <c r="A112" s="83">
        <v>40</v>
      </c>
      <c r="B112" s="81" t="s">
        <v>212</v>
      </c>
      <c r="C112" s="67" t="s">
        <v>87</v>
      </c>
      <c r="D112" s="67" t="s">
        <v>209</v>
      </c>
      <c r="E112" s="35">
        <v>0.51</v>
      </c>
      <c r="F112" s="35">
        <v>0.56000000000000005</v>
      </c>
      <c r="G112" s="36">
        <v>0.54</v>
      </c>
      <c r="H112" s="35">
        <v>0.36</v>
      </c>
      <c r="I112" s="35">
        <v>0.51</v>
      </c>
      <c r="J112" s="35">
        <v>0.22</v>
      </c>
      <c r="K112" s="35">
        <v>0.56999999999999995</v>
      </c>
      <c r="L112" s="35">
        <v>0.44</v>
      </c>
      <c r="M112" s="35">
        <v>0.51</v>
      </c>
      <c r="N112" s="35">
        <v>0.43</v>
      </c>
      <c r="O112" s="35">
        <v>0.37</v>
      </c>
      <c r="P112" s="35">
        <v>0.38</v>
      </c>
      <c r="Q112" s="35">
        <v>0.52</v>
      </c>
      <c r="R112" s="35">
        <v>0.59</v>
      </c>
      <c r="S112" s="35">
        <v>0.28000000000000003</v>
      </c>
      <c r="T112" s="35">
        <v>0.42</v>
      </c>
      <c r="U112" s="35">
        <v>0.4</v>
      </c>
      <c r="V112" s="35">
        <v>0.57999999999999996</v>
      </c>
      <c r="W112" s="35">
        <v>0.42</v>
      </c>
      <c r="X112" s="35">
        <v>0.42</v>
      </c>
      <c r="Y112" s="35">
        <v>0.39</v>
      </c>
      <c r="Z112" s="35">
        <v>0.56999999999999995</v>
      </c>
      <c r="AA112" s="35">
        <v>0.49</v>
      </c>
      <c r="AB112" s="35">
        <v>0.54</v>
      </c>
      <c r="AC112" s="35">
        <v>0.4</v>
      </c>
      <c r="AD112" s="35">
        <v>0.63</v>
      </c>
      <c r="AE112" s="35">
        <v>0.52</v>
      </c>
      <c r="AF112" s="35">
        <v>0.38</v>
      </c>
      <c r="AG112" s="35">
        <v>0.47</v>
      </c>
      <c r="AH112" s="35">
        <v>0.53</v>
      </c>
      <c r="AI112" s="35">
        <v>0.5</v>
      </c>
      <c r="AJ112" s="35">
        <v>0.57999999999999996</v>
      </c>
      <c r="AK112" s="35">
        <v>0.45</v>
      </c>
      <c r="AL112" s="35">
        <v>0.4</v>
      </c>
      <c r="AM112" s="35">
        <v>0.42</v>
      </c>
      <c r="AN112" s="35">
        <v>0.49</v>
      </c>
      <c r="AO112" s="35">
        <v>0.53</v>
      </c>
      <c r="AP112" s="35">
        <v>0.44</v>
      </c>
      <c r="AQ112" s="35">
        <v>0.55000000000000004</v>
      </c>
      <c r="AR112" s="35">
        <v>0.45</v>
      </c>
      <c r="AS112" s="35">
        <v>0.46</v>
      </c>
      <c r="AT112" s="35">
        <v>0.41</v>
      </c>
      <c r="AU112" s="35">
        <v>0</v>
      </c>
      <c r="AV112" s="35">
        <v>0.53</v>
      </c>
      <c r="AW112" s="35">
        <v>0.33</v>
      </c>
      <c r="AX112" s="35">
        <v>0.35</v>
      </c>
      <c r="AY112" s="35">
        <v>0.54</v>
      </c>
      <c r="AZ112" s="35">
        <v>0.54</v>
      </c>
      <c r="BA112" s="35">
        <v>0.54</v>
      </c>
      <c r="BB112" s="35">
        <v>0.3</v>
      </c>
      <c r="BC112" s="35">
        <v>0.3</v>
      </c>
      <c r="BD112" s="35">
        <v>0.28000000000000003</v>
      </c>
      <c r="BE112" s="35">
        <v>0.27</v>
      </c>
      <c r="BF112" s="35">
        <v>0.33</v>
      </c>
      <c r="BG112" s="35">
        <v>0.48</v>
      </c>
      <c r="BH112" s="35">
        <v>0.46</v>
      </c>
      <c r="BI112" s="35">
        <v>0.35</v>
      </c>
      <c r="BJ112" s="35">
        <v>0.46</v>
      </c>
      <c r="BK112" s="35">
        <v>0.34</v>
      </c>
      <c r="BL112" s="35">
        <v>0.41</v>
      </c>
      <c r="BM112" s="37">
        <f t="shared" si="22"/>
        <v>0.44066666666666676</v>
      </c>
      <c r="BN112" s="38"/>
    </row>
    <row r="113" spans="1:66" ht="15.75" customHeight="1">
      <c r="A113" s="83"/>
      <c r="B113" s="84" t="s">
        <v>213</v>
      </c>
      <c r="C113" s="85"/>
      <c r="D113" s="82"/>
      <c r="E113" s="35"/>
      <c r="F113" s="35"/>
      <c r="G113" s="36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17"/>
      <c r="BN113" s="38"/>
    </row>
    <row r="114" spans="1:66" ht="15.75" customHeight="1">
      <c r="A114" s="83">
        <v>41</v>
      </c>
      <c r="B114" s="81" t="s">
        <v>214</v>
      </c>
      <c r="C114" s="82" t="s">
        <v>87</v>
      </c>
      <c r="D114" s="67" t="s">
        <v>192</v>
      </c>
      <c r="E114" s="35">
        <v>3.0300000000000001E-2</v>
      </c>
      <c r="F114" s="35">
        <v>0</v>
      </c>
      <c r="G114" s="36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>
        <v>0</v>
      </c>
      <c r="AP114" s="35">
        <v>0</v>
      </c>
      <c r="AQ114" s="35">
        <v>0</v>
      </c>
      <c r="AR114" s="35">
        <v>0</v>
      </c>
      <c r="AS114" s="35">
        <v>0</v>
      </c>
      <c r="AT114" s="35">
        <v>0</v>
      </c>
      <c r="AU114" s="35">
        <v>0</v>
      </c>
      <c r="AV114" s="35">
        <v>0</v>
      </c>
      <c r="AW114" s="35">
        <v>0</v>
      </c>
      <c r="AX114" s="35">
        <v>0</v>
      </c>
      <c r="AY114" s="35">
        <v>0</v>
      </c>
      <c r="AZ114" s="35">
        <v>0</v>
      </c>
      <c r="BA114" s="35">
        <v>0</v>
      </c>
      <c r="BB114" s="35">
        <v>0</v>
      </c>
      <c r="BC114" s="35">
        <v>0</v>
      </c>
      <c r="BD114" s="35">
        <v>0</v>
      </c>
      <c r="BE114" s="35">
        <v>0</v>
      </c>
      <c r="BF114" s="35">
        <v>0</v>
      </c>
      <c r="BG114" s="35">
        <v>0</v>
      </c>
      <c r="BH114" s="35">
        <v>0</v>
      </c>
      <c r="BI114" s="35">
        <v>0</v>
      </c>
      <c r="BJ114" s="35">
        <v>0</v>
      </c>
      <c r="BK114" s="35">
        <v>0</v>
      </c>
      <c r="BL114" s="35">
        <v>0</v>
      </c>
      <c r="BM114" s="37">
        <f t="shared" ref="BM114:BM121" si="23">AVERAGE(E114:BL114)</f>
        <v>5.0500000000000002E-4</v>
      </c>
      <c r="BN114" s="38"/>
    </row>
    <row r="115" spans="1:66" ht="15.75" customHeight="1">
      <c r="A115" s="83">
        <v>42</v>
      </c>
      <c r="B115" s="81" t="s">
        <v>215</v>
      </c>
      <c r="C115" s="82" t="s">
        <v>87</v>
      </c>
      <c r="D115" s="67" t="s">
        <v>192</v>
      </c>
      <c r="E115" s="35">
        <v>0</v>
      </c>
      <c r="F115" s="35">
        <v>0</v>
      </c>
      <c r="G115" s="36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>
        <v>0</v>
      </c>
      <c r="AP115" s="35">
        <v>0</v>
      </c>
      <c r="AQ115" s="35">
        <v>0</v>
      </c>
      <c r="AR115" s="35">
        <v>0</v>
      </c>
      <c r="AS115" s="35">
        <v>0</v>
      </c>
      <c r="AT115" s="35">
        <v>0</v>
      </c>
      <c r="AU115" s="35">
        <v>0</v>
      </c>
      <c r="AV115" s="35">
        <v>0</v>
      </c>
      <c r="AW115" s="35">
        <v>0</v>
      </c>
      <c r="AX115" s="35">
        <v>0</v>
      </c>
      <c r="AY115" s="35">
        <v>0</v>
      </c>
      <c r="AZ115" s="35">
        <v>0</v>
      </c>
      <c r="BA115" s="35">
        <v>0</v>
      </c>
      <c r="BB115" s="35">
        <v>0</v>
      </c>
      <c r="BC115" s="35">
        <v>0</v>
      </c>
      <c r="BD115" s="35">
        <v>0</v>
      </c>
      <c r="BE115" s="35">
        <v>0</v>
      </c>
      <c r="BF115" s="35">
        <v>0</v>
      </c>
      <c r="BG115" s="35">
        <v>0</v>
      </c>
      <c r="BH115" s="35">
        <v>0</v>
      </c>
      <c r="BI115" s="35">
        <v>0</v>
      </c>
      <c r="BJ115" s="35">
        <v>0</v>
      </c>
      <c r="BK115" s="35">
        <v>3.2300000000000002E-2</v>
      </c>
      <c r="BL115" s="35">
        <v>0</v>
      </c>
      <c r="BM115" s="37">
        <f t="shared" si="23"/>
        <v>5.3833333333333337E-4</v>
      </c>
      <c r="BN115" s="38"/>
    </row>
    <row r="116" spans="1:66" ht="15.75" customHeight="1">
      <c r="A116" s="83">
        <v>43</v>
      </c>
      <c r="B116" s="81" t="s">
        <v>216</v>
      </c>
      <c r="C116" s="82" t="s">
        <v>87</v>
      </c>
      <c r="D116" s="67" t="s">
        <v>192</v>
      </c>
      <c r="E116" s="35">
        <v>0</v>
      </c>
      <c r="F116" s="35">
        <v>0</v>
      </c>
      <c r="G116" s="36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0.18870000000000001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2.2200000000000001E-2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5">
        <v>0</v>
      </c>
      <c r="AZ116" s="35">
        <v>0</v>
      </c>
      <c r="BA116" s="35">
        <v>0</v>
      </c>
      <c r="BB116" s="35">
        <v>4.7999999999999996E-3</v>
      </c>
      <c r="BC116" s="35">
        <v>4.7999999999999996E-3</v>
      </c>
      <c r="BD116" s="35">
        <v>0</v>
      </c>
      <c r="BE116" s="35">
        <v>0</v>
      </c>
      <c r="BF116" s="35">
        <v>0</v>
      </c>
      <c r="BG116" s="35">
        <v>0</v>
      </c>
      <c r="BH116" s="35">
        <v>0</v>
      </c>
      <c r="BI116" s="35">
        <v>0</v>
      </c>
      <c r="BJ116" s="35">
        <v>0</v>
      </c>
      <c r="BK116" s="35">
        <v>9.6799999999999997E-2</v>
      </c>
      <c r="BL116" s="35">
        <v>0</v>
      </c>
      <c r="BM116" s="37">
        <f t="shared" si="23"/>
        <v>5.2883333333333341E-3</v>
      </c>
      <c r="BN116" s="38"/>
    </row>
    <row r="117" spans="1:66" ht="15.75" customHeight="1">
      <c r="A117" s="83">
        <v>44</v>
      </c>
      <c r="B117" s="81" t="s">
        <v>217</v>
      </c>
      <c r="C117" s="82" t="s">
        <v>87</v>
      </c>
      <c r="D117" s="67" t="s">
        <v>192</v>
      </c>
      <c r="E117" s="35">
        <v>0</v>
      </c>
      <c r="F117" s="35">
        <v>0</v>
      </c>
      <c r="G117" s="36">
        <v>0</v>
      </c>
      <c r="H117" s="35">
        <v>0</v>
      </c>
      <c r="I117" s="35">
        <v>0</v>
      </c>
      <c r="J117" s="35">
        <v>0.12</v>
      </c>
      <c r="K117" s="35">
        <v>0</v>
      </c>
      <c r="L117" s="35">
        <v>8.5699999999999998E-2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5.1700000000000003E-2</v>
      </c>
      <c r="X117" s="36">
        <v>3.7699999999999997E-2</v>
      </c>
      <c r="Y117" s="36">
        <v>0</v>
      </c>
      <c r="Z117" s="36">
        <v>2.0799999999999999E-2</v>
      </c>
      <c r="AA117" s="36">
        <v>0.25929999999999997</v>
      </c>
      <c r="AB117" s="36">
        <v>0</v>
      </c>
      <c r="AC117" s="36">
        <v>0</v>
      </c>
      <c r="AD117" s="36">
        <v>2.3300000000000001E-2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1.67E-2</v>
      </c>
      <c r="AM117" s="36">
        <v>0</v>
      </c>
      <c r="AN117" s="36">
        <v>0.2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  <c r="AU117" s="36">
        <v>0</v>
      </c>
      <c r="AV117" s="36">
        <v>0</v>
      </c>
      <c r="AW117" s="36">
        <v>2.5000000000000001E-2</v>
      </c>
      <c r="AX117" s="36">
        <v>0</v>
      </c>
      <c r="AY117" s="35">
        <v>1.0999999999999999E-2</v>
      </c>
      <c r="AZ117" s="35">
        <v>1.0999999999999999E-2</v>
      </c>
      <c r="BA117" s="35">
        <v>1.0999999999999999E-2</v>
      </c>
      <c r="BB117" s="35">
        <v>1.9099999999999999E-2</v>
      </c>
      <c r="BC117" s="35">
        <v>1.9099999999999999E-2</v>
      </c>
      <c r="BD117" s="35">
        <v>7.4099999999999999E-2</v>
      </c>
      <c r="BE117" s="35">
        <v>7.4099999999999999E-2</v>
      </c>
      <c r="BF117" s="35">
        <v>0</v>
      </c>
      <c r="BG117" s="35">
        <v>0</v>
      </c>
      <c r="BH117" s="35">
        <v>1.37E-2</v>
      </c>
      <c r="BI117" s="35">
        <v>0</v>
      </c>
      <c r="BJ117" s="35">
        <v>3.5099999999999999E-2</v>
      </c>
      <c r="BK117" s="35">
        <v>9.6799999999999997E-2</v>
      </c>
      <c r="BL117" s="35">
        <v>0</v>
      </c>
      <c r="BM117" s="37">
        <f t="shared" si="23"/>
        <v>2.0086666666666666E-2</v>
      </c>
      <c r="BN117" s="38"/>
    </row>
    <row r="118" spans="1:66" ht="15.75" customHeight="1">
      <c r="A118" s="83">
        <v>45</v>
      </c>
      <c r="B118" s="81" t="s">
        <v>218</v>
      </c>
      <c r="C118" s="82" t="s">
        <v>87</v>
      </c>
      <c r="D118" s="67" t="s">
        <v>192</v>
      </c>
      <c r="E118" s="35">
        <v>0</v>
      </c>
      <c r="F118" s="35">
        <v>5.45E-2</v>
      </c>
      <c r="G118" s="36">
        <v>5.7700000000000001E-2</v>
      </c>
      <c r="H118" s="35">
        <v>0</v>
      </c>
      <c r="I118" s="35">
        <v>2.2700000000000001E-2</v>
      </c>
      <c r="J118" s="35">
        <v>0.32</v>
      </c>
      <c r="K118" s="35">
        <v>3.1699999999999999E-2</v>
      </c>
      <c r="L118" s="35">
        <v>0.4</v>
      </c>
      <c r="M118" s="35">
        <v>0</v>
      </c>
      <c r="N118" s="35">
        <v>2.5600000000000001E-2</v>
      </c>
      <c r="O118" s="35">
        <v>0</v>
      </c>
      <c r="P118" s="35">
        <v>0</v>
      </c>
      <c r="Q118" s="35">
        <v>0</v>
      </c>
      <c r="R118" s="36">
        <v>5.1299999999999998E-2</v>
      </c>
      <c r="S118" s="36">
        <v>0</v>
      </c>
      <c r="T118" s="36">
        <v>0</v>
      </c>
      <c r="U118" s="36">
        <v>7.4099999999999999E-2</v>
      </c>
      <c r="V118" s="36">
        <v>0</v>
      </c>
      <c r="W118" s="36">
        <v>6.9000000000000006E-2</v>
      </c>
      <c r="X118" s="36">
        <v>0</v>
      </c>
      <c r="Y118" s="36">
        <v>0</v>
      </c>
      <c r="Z118" s="36">
        <v>0</v>
      </c>
      <c r="AA118" s="36">
        <v>7.4099999999999999E-2</v>
      </c>
      <c r="AB118" s="36">
        <v>0</v>
      </c>
      <c r="AC118" s="36">
        <v>0</v>
      </c>
      <c r="AD118" s="36">
        <v>9.2999999999999999E-2</v>
      </c>
      <c r="AE118" s="36">
        <v>0</v>
      </c>
      <c r="AF118" s="36">
        <v>0</v>
      </c>
      <c r="AG118" s="36">
        <v>0</v>
      </c>
      <c r="AH118" s="36">
        <v>4.3499999999999997E-2</v>
      </c>
      <c r="AI118" s="36">
        <v>0</v>
      </c>
      <c r="AJ118" s="36">
        <v>0</v>
      </c>
      <c r="AK118" s="36">
        <v>0</v>
      </c>
      <c r="AL118" s="36">
        <v>0</v>
      </c>
      <c r="AM118" s="36">
        <v>5.5599999999999997E-2</v>
      </c>
      <c r="AN118" s="36">
        <v>0</v>
      </c>
      <c r="AO118" s="36">
        <v>0</v>
      </c>
      <c r="AP118" s="36">
        <v>0</v>
      </c>
      <c r="AQ118" s="36">
        <v>0</v>
      </c>
      <c r="AR118" s="36">
        <v>1.2699999999999999E-2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5">
        <v>2.8E-3</v>
      </c>
      <c r="AZ118" s="35">
        <v>2.8E-3</v>
      </c>
      <c r="BA118" s="35">
        <v>2.8E-3</v>
      </c>
      <c r="BB118" s="35">
        <v>7.1999999999999998E-3</v>
      </c>
      <c r="BC118" s="35">
        <v>7.1999999999999998E-3</v>
      </c>
      <c r="BD118" s="35">
        <v>7.4099999999999999E-2</v>
      </c>
      <c r="BE118" s="35">
        <v>9.2999999999999992E-3</v>
      </c>
      <c r="BF118" s="35">
        <v>0</v>
      </c>
      <c r="BG118" s="35">
        <v>0</v>
      </c>
      <c r="BH118" s="35">
        <v>6.7999999999999996E-3</v>
      </c>
      <c r="BI118" s="35">
        <v>0</v>
      </c>
      <c r="BJ118" s="35">
        <v>0</v>
      </c>
      <c r="BK118" s="35">
        <v>0.3226</v>
      </c>
      <c r="BL118" s="35">
        <v>0</v>
      </c>
      <c r="BM118" s="37">
        <f t="shared" si="23"/>
        <v>3.0351666666666669E-2</v>
      </c>
      <c r="BN118" s="38"/>
    </row>
    <row r="119" spans="1:66" ht="15.75" customHeight="1">
      <c r="A119" s="83">
        <v>46</v>
      </c>
      <c r="B119" s="81" t="s">
        <v>219</v>
      </c>
      <c r="C119" s="82" t="s">
        <v>87</v>
      </c>
      <c r="D119" s="67" t="s">
        <v>192</v>
      </c>
      <c r="E119" s="35">
        <v>3.0300000000000001E-2</v>
      </c>
      <c r="F119" s="35">
        <v>1.8200000000000001E-2</v>
      </c>
      <c r="G119" s="36">
        <v>1.9199999999999998E-2</v>
      </c>
      <c r="H119" s="35">
        <v>0</v>
      </c>
      <c r="I119" s="35">
        <v>0.25</v>
      </c>
      <c r="J119" s="35">
        <v>0.04</v>
      </c>
      <c r="K119" s="35">
        <v>0.15870000000000001</v>
      </c>
      <c r="L119" s="35">
        <v>0.2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7.4099999999999999E-2</v>
      </c>
      <c r="V119" s="35">
        <v>0</v>
      </c>
      <c r="W119" s="35">
        <v>0</v>
      </c>
      <c r="X119" s="35">
        <v>1.89E-2</v>
      </c>
      <c r="Y119" s="35">
        <v>0</v>
      </c>
      <c r="Z119" s="35">
        <v>4.1700000000000001E-2</v>
      </c>
      <c r="AA119" s="35">
        <v>0</v>
      </c>
      <c r="AB119" s="35">
        <v>0</v>
      </c>
      <c r="AC119" s="35">
        <v>0</v>
      </c>
      <c r="AD119" s="35">
        <v>0.1163</v>
      </c>
      <c r="AE119" s="35">
        <v>0</v>
      </c>
      <c r="AF119" s="35">
        <v>0</v>
      </c>
      <c r="AG119" s="35">
        <v>0</v>
      </c>
      <c r="AH119" s="35">
        <v>5.4300000000000001E-2</v>
      </c>
      <c r="AI119" s="35">
        <v>1.38E-2</v>
      </c>
      <c r="AJ119" s="35">
        <v>0.25</v>
      </c>
      <c r="AK119" s="35">
        <v>0</v>
      </c>
      <c r="AL119" s="35">
        <v>0</v>
      </c>
      <c r="AM119" s="35">
        <v>1.8499999999999999E-2</v>
      </c>
      <c r="AN119" s="35">
        <v>0</v>
      </c>
      <c r="AO119" s="35">
        <v>0</v>
      </c>
      <c r="AP119" s="35">
        <v>0</v>
      </c>
      <c r="AQ119" s="35">
        <v>2.1299999999999999E-2</v>
      </c>
      <c r="AR119" s="35">
        <v>3.7999999999999999E-2</v>
      </c>
      <c r="AS119" s="35">
        <v>0</v>
      </c>
      <c r="AT119" s="35">
        <v>0</v>
      </c>
      <c r="AU119" s="35">
        <v>0</v>
      </c>
      <c r="AV119" s="35">
        <v>0</v>
      </c>
      <c r="AW119" s="35">
        <v>0</v>
      </c>
      <c r="AX119" s="35">
        <v>0</v>
      </c>
      <c r="AY119" s="35">
        <v>0.48620000000000002</v>
      </c>
      <c r="AZ119" s="35">
        <v>0.48620000000000002</v>
      </c>
      <c r="BA119" s="35">
        <v>0.48620000000000002</v>
      </c>
      <c r="BB119" s="35">
        <v>0.46889999999999998</v>
      </c>
      <c r="BC119" s="35">
        <v>0.46889999999999998</v>
      </c>
      <c r="BD119" s="35">
        <v>0.85189999999999999</v>
      </c>
      <c r="BE119" s="35">
        <v>0.41670000000000001</v>
      </c>
      <c r="BF119" s="35">
        <v>0.48209999999999997</v>
      </c>
      <c r="BG119" s="35">
        <v>1</v>
      </c>
      <c r="BH119" s="35">
        <v>0.47949999999999998</v>
      </c>
      <c r="BI119" s="35">
        <v>1</v>
      </c>
      <c r="BJ119" s="35">
        <v>0.96489999999999998</v>
      </c>
      <c r="BK119" s="35">
        <v>0.4516</v>
      </c>
      <c r="BL119" s="35">
        <v>0.97499999999999998</v>
      </c>
      <c r="BM119" s="37">
        <f t="shared" si="23"/>
        <v>0.17302333333333328</v>
      </c>
      <c r="BN119" s="38"/>
    </row>
    <row r="120" spans="1:66" ht="15.75" customHeight="1">
      <c r="A120" s="83">
        <v>47</v>
      </c>
      <c r="B120" s="81" t="s">
        <v>220</v>
      </c>
      <c r="C120" s="82" t="s">
        <v>87</v>
      </c>
      <c r="D120" s="67" t="s">
        <v>192</v>
      </c>
      <c r="E120" s="35">
        <v>0.93940000000000001</v>
      </c>
      <c r="F120" s="35">
        <v>0.92730000000000001</v>
      </c>
      <c r="G120" s="36">
        <v>0.92310000000000003</v>
      </c>
      <c r="H120" s="35">
        <v>1</v>
      </c>
      <c r="I120" s="35">
        <v>0.72729999999999995</v>
      </c>
      <c r="J120" s="35">
        <v>0.52</v>
      </c>
      <c r="K120" s="35">
        <v>0.8095</v>
      </c>
      <c r="L120" s="35">
        <v>0.31430000000000002</v>
      </c>
      <c r="M120" s="35">
        <v>1</v>
      </c>
      <c r="N120" s="35">
        <v>0.97440000000000004</v>
      </c>
      <c r="O120" s="35">
        <v>1</v>
      </c>
      <c r="P120" s="35">
        <v>0</v>
      </c>
      <c r="Q120" s="35">
        <v>1</v>
      </c>
      <c r="R120" s="35">
        <v>0.94869999999999999</v>
      </c>
      <c r="S120" s="35">
        <v>1</v>
      </c>
      <c r="T120" s="35">
        <v>0</v>
      </c>
      <c r="U120" s="35">
        <v>0.85189999999999999</v>
      </c>
      <c r="V120" s="35">
        <v>1</v>
      </c>
      <c r="W120" s="35">
        <v>0.87929999999999997</v>
      </c>
      <c r="X120" s="35">
        <v>0.75470000000000004</v>
      </c>
      <c r="Y120" s="35">
        <v>1</v>
      </c>
      <c r="Z120" s="35">
        <v>0.9375</v>
      </c>
      <c r="AA120" s="35">
        <v>0.62960000000000005</v>
      </c>
      <c r="AB120" s="35">
        <v>1</v>
      </c>
      <c r="AC120" s="35">
        <v>1</v>
      </c>
      <c r="AD120" s="35">
        <v>0.76739999999999997</v>
      </c>
      <c r="AE120" s="35">
        <v>1</v>
      </c>
      <c r="AF120" s="35">
        <v>1</v>
      </c>
      <c r="AG120" s="35">
        <v>1</v>
      </c>
      <c r="AH120" s="35">
        <v>0.9022</v>
      </c>
      <c r="AI120" s="35">
        <v>0.98619999999999997</v>
      </c>
      <c r="AJ120" s="35">
        <v>0.75</v>
      </c>
      <c r="AK120" s="35">
        <v>1</v>
      </c>
      <c r="AL120" s="35">
        <v>0.98329999999999995</v>
      </c>
      <c r="AM120" s="35">
        <v>0.92589999999999995</v>
      </c>
      <c r="AN120" s="35">
        <v>0.77780000000000005</v>
      </c>
      <c r="AO120" s="35">
        <v>1</v>
      </c>
      <c r="AP120" s="35">
        <v>1</v>
      </c>
      <c r="AQ120" s="35">
        <v>0.97870000000000001</v>
      </c>
      <c r="AR120" s="35">
        <v>0.94940000000000002</v>
      </c>
      <c r="AS120" s="35">
        <v>1</v>
      </c>
      <c r="AT120" s="35">
        <v>1</v>
      </c>
      <c r="AU120" s="35">
        <v>0</v>
      </c>
      <c r="AV120" s="35">
        <v>1</v>
      </c>
      <c r="AW120" s="35">
        <v>0.97499999999999998</v>
      </c>
      <c r="AX120" s="35">
        <v>1</v>
      </c>
      <c r="AY120" s="35">
        <v>0</v>
      </c>
      <c r="AZ120" s="35">
        <v>0</v>
      </c>
      <c r="BA120" s="35">
        <v>0</v>
      </c>
      <c r="BB120" s="35">
        <v>0</v>
      </c>
      <c r="BC120" s="35">
        <v>0</v>
      </c>
      <c r="BD120" s="35">
        <v>0</v>
      </c>
      <c r="BE120" s="35">
        <v>0</v>
      </c>
      <c r="BF120" s="35">
        <v>1.7899999999999999E-2</v>
      </c>
      <c r="BG120" s="35">
        <v>0</v>
      </c>
      <c r="BH120" s="35">
        <v>0</v>
      </c>
      <c r="BI120" s="35">
        <v>0</v>
      </c>
      <c r="BJ120" s="35">
        <v>0</v>
      </c>
      <c r="BK120" s="35">
        <v>0</v>
      </c>
      <c r="BL120" s="35">
        <v>2.5000000000000001E-2</v>
      </c>
      <c r="BM120" s="37">
        <f t="shared" si="23"/>
        <v>0.6529299999999999</v>
      </c>
      <c r="BN120" s="38"/>
    </row>
    <row r="121" spans="1:66" ht="15.75" customHeight="1">
      <c r="A121" s="83">
        <v>48</v>
      </c>
      <c r="B121" s="81" t="s">
        <v>221</v>
      </c>
      <c r="C121" s="82" t="s">
        <v>87</v>
      </c>
      <c r="D121" s="67" t="s">
        <v>192</v>
      </c>
      <c r="E121" s="35">
        <v>0</v>
      </c>
      <c r="F121" s="35">
        <v>0</v>
      </c>
      <c r="G121" s="36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3.6999999999999998E-2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>
        <v>0</v>
      </c>
      <c r="AP121" s="35">
        <v>0</v>
      </c>
      <c r="AQ121" s="35">
        <v>0</v>
      </c>
      <c r="AR121" s="35">
        <v>0</v>
      </c>
      <c r="AS121" s="35">
        <v>0</v>
      </c>
      <c r="AT121" s="35">
        <v>0</v>
      </c>
      <c r="AU121" s="35">
        <v>0</v>
      </c>
      <c r="AV121" s="35">
        <v>0</v>
      </c>
      <c r="AW121" s="35">
        <v>0</v>
      </c>
      <c r="AX121" s="35">
        <v>0</v>
      </c>
      <c r="AY121" s="35">
        <v>0.5</v>
      </c>
      <c r="AZ121" s="35">
        <v>0.5</v>
      </c>
      <c r="BA121" s="35">
        <v>0.5</v>
      </c>
      <c r="BB121" s="35">
        <v>0.5</v>
      </c>
      <c r="BC121" s="35">
        <v>0.5</v>
      </c>
      <c r="BD121" s="35">
        <v>0</v>
      </c>
      <c r="BE121" s="35">
        <v>0.5</v>
      </c>
      <c r="BF121" s="35">
        <v>0.5</v>
      </c>
      <c r="BG121" s="35">
        <v>0</v>
      </c>
      <c r="BH121" s="35">
        <v>0.5</v>
      </c>
      <c r="BI121" s="35">
        <v>0</v>
      </c>
      <c r="BJ121" s="35">
        <v>0</v>
      </c>
      <c r="BK121" s="35">
        <v>0</v>
      </c>
      <c r="BL121" s="35">
        <v>0</v>
      </c>
      <c r="BM121" s="37">
        <f t="shared" si="23"/>
        <v>6.7283333333333334E-2</v>
      </c>
      <c r="BN121" s="38"/>
    </row>
    <row r="122" spans="1:66" ht="15.75" customHeight="1">
      <c r="A122" s="83"/>
      <c r="B122" s="84" t="s">
        <v>222</v>
      </c>
      <c r="C122" s="85"/>
      <c r="D122" s="82"/>
      <c r="E122" s="36"/>
      <c r="F122" s="36"/>
      <c r="G122" s="36"/>
      <c r="H122" s="35"/>
      <c r="I122" s="35"/>
      <c r="J122" s="36"/>
      <c r="K122" s="36"/>
      <c r="L122" s="36"/>
      <c r="M122" s="35"/>
      <c r="N122" s="36"/>
      <c r="O122" s="36"/>
      <c r="P122" s="36"/>
      <c r="Q122" s="36"/>
      <c r="R122" s="35"/>
      <c r="S122" s="36"/>
      <c r="T122" s="36"/>
      <c r="U122" s="36"/>
      <c r="V122" s="36"/>
      <c r="W122" s="35"/>
      <c r="X122" s="36"/>
      <c r="Y122" s="36"/>
      <c r="Z122" s="35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5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17"/>
      <c r="BN122" s="68"/>
    </row>
    <row r="123" spans="1:66" ht="15.75" customHeight="1">
      <c r="A123" s="83">
        <v>49</v>
      </c>
      <c r="B123" s="86" t="s">
        <v>223</v>
      </c>
      <c r="C123" s="82" t="s">
        <v>87</v>
      </c>
      <c r="D123" s="67" t="s">
        <v>224</v>
      </c>
      <c r="E123" s="35">
        <v>0</v>
      </c>
      <c r="F123" s="35">
        <v>0.37990000000000002</v>
      </c>
      <c r="G123" s="36">
        <v>0</v>
      </c>
      <c r="H123" s="35">
        <v>5.8799999999999998E-2</v>
      </c>
      <c r="I123" s="35">
        <v>0.26300000000000001</v>
      </c>
      <c r="J123" s="35">
        <v>0.16</v>
      </c>
      <c r="K123" s="35">
        <v>0</v>
      </c>
      <c r="L123" s="35">
        <v>0.08</v>
      </c>
      <c r="M123" s="35">
        <v>0.5</v>
      </c>
      <c r="N123" s="35">
        <v>0.19</v>
      </c>
      <c r="O123" s="35">
        <v>0.45</v>
      </c>
      <c r="P123" s="35">
        <v>1.7399999999999999E-2</v>
      </c>
      <c r="Q123" s="35">
        <v>0.15</v>
      </c>
      <c r="R123" s="35">
        <v>0.105</v>
      </c>
      <c r="S123" s="35">
        <v>0.24</v>
      </c>
      <c r="T123" s="35">
        <v>0.2</v>
      </c>
      <c r="U123" s="35">
        <v>0.34699999999999998</v>
      </c>
      <c r="V123" s="35">
        <v>0.13800000000000001</v>
      </c>
      <c r="W123" s="35">
        <v>0.14000000000000001</v>
      </c>
      <c r="X123" s="35">
        <v>0</v>
      </c>
      <c r="Y123" s="35">
        <v>0.43099999999999999</v>
      </c>
      <c r="Z123" s="35">
        <v>0.06</v>
      </c>
      <c r="AA123" s="35">
        <v>5.4300000000000001E-2</v>
      </c>
      <c r="AB123" s="35">
        <v>6.7500000000000004E-2</v>
      </c>
      <c r="AC123" s="35">
        <v>0.59140000000000004</v>
      </c>
      <c r="AD123" s="35">
        <v>6.3399999999999998E-2</v>
      </c>
      <c r="AE123" s="35">
        <v>0</v>
      </c>
      <c r="AF123" s="35">
        <v>0</v>
      </c>
      <c r="AG123" s="35">
        <v>5.8000000000000003E-2</v>
      </c>
      <c r="AH123" s="35">
        <v>0.2</v>
      </c>
      <c r="AI123" s="35">
        <v>0.22</v>
      </c>
      <c r="AJ123" s="35">
        <v>0.55000000000000004</v>
      </c>
      <c r="AK123" s="35">
        <v>0.61899999999999999</v>
      </c>
      <c r="AL123" s="35">
        <v>4.4999999999999997E-3</v>
      </c>
      <c r="AM123" s="35">
        <v>0</v>
      </c>
      <c r="AN123" s="35">
        <v>0</v>
      </c>
      <c r="AO123" s="35">
        <v>0.17</v>
      </c>
      <c r="AP123" s="35">
        <v>4.4900000000000002E-2</v>
      </c>
      <c r="AQ123" s="35">
        <v>0.37919999999999998</v>
      </c>
      <c r="AR123" s="35">
        <v>6.7000000000000002E-3</v>
      </c>
      <c r="AS123" s="35">
        <v>0.38519999999999999</v>
      </c>
      <c r="AT123" s="35">
        <v>0</v>
      </c>
      <c r="AU123" s="35">
        <v>0.51</v>
      </c>
      <c r="AV123" s="35">
        <v>0.33710000000000001</v>
      </c>
      <c r="AW123" s="35">
        <v>7.5800000000000006E-2</v>
      </c>
      <c r="AX123" s="35">
        <v>0</v>
      </c>
      <c r="AY123" s="35">
        <v>0.63</v>
      </c>
      <c r="AZ123" s="35">
        <v>0.82</v>
      </c>
      <c r="BA123" s="35">
        <v>0.14000000000000001</v>
      </c>
      <c r="BB123" s="35">
        <v>0.44</v>
      </c>
      <c r="BC123" s="35">
        <v>0.56000000000000005</v>
      </c>
      <c r="BD123" s="35">
        <v>0.36</v>
      </c>
      <c r="BE123" s="35">
        <v>7.8E-2</v>
      </c>
      <c r="BF123" s="35">
        <v>0.11</v>
      </c>
      <c r="BG123" s="35">
        <v>0.34</v>
      </c>
      <c r="BH123" s="35">
        <v>0.46129999999999999</v>
      </c>
      <c r="BI123" s="35">
        <v>0</v>
      </c>
      <c r="BJ123" s="35">
        <v>0.34</v>
      </c>
      <c r="BK123" s="35">
        <v>0</v>
      </c>
      <c r="BL123" s="35">
        <v>0.51</v>
      </c>
      <c r="BM123" s="37">
        <f t="shared" ref="BM123:BM125" si="24">AVERAGE(E123:BL123)</f>
        <v>0.21727333333333332</v>
      </c>
      <c r="BN123" s="38"/>
    </row>
    <row r="124" spans="1:66" ht="15.75" customHeight="1">
      <c r="A124" s="83">
        <v>50</v>
      </c>
      <c r="B124" s="86" t="s">
        <v>225</v>
      </c>
      <c r="C124" s="82" t="s">
        <v>87</v>
      </c>
      <c r="D124" s="67" t="s">
        <v>224</v>
      </c>
      <c r="E124" s="35">
        <v>0.72299999999999998</v>
      </c>
      <c r="F124" s="35">
        <v>0.54620000000000002</v>
      </c>
      <c r="G124" s="36">
        <v>0.48</v>
      </c>
      <c r="H124" s="35">
        <v>0.73</v>
      </c>
      <c r="I124" s="35">
        <v>0.54910000000000003</v>
      </c>
      <c r="J124" s="35">
        <v>0.7</v>
      </c>
      <c r="K124" s="35">
        <v>0.63939999999999997</v>
      </c>
      <c r="L124" s="35">
        <v>0.88</v>
      </c>
      <c r="M124" s="35">
        <v>0.39300000000000002</v>
      </c>
      <c r="N124" s="35">
        <v>0.63549999999999995</v>
      </c>
      <c r="O124" s="35">
        <v>0.27300000000000002</v>
      </c>
      <c r="P124" s="35">
        <v>0.64459999999999995</v>
      </c>
      <c r="Q124" s="35">
        <v>0.69299999999999995</v>
      </c>
      <c r="R124" s="35">
        <v>0.72699999999999998</v>
      </c>
      <c r="S124" s="35">
        <v>0.63</v>
      </c>
      <c r="T124" s="35">
        <v>0.51</v>
      </c>
      <c r="U124" s="35">
        <v>0.57799999999999996</v>
      </c>
      <c r="V124" s="35">
        <v>0.73599999999999999</v>
      </c>
      <c r="W124" s="35">
        <v>0.73299999999999998</v>
      </c>
      <c r="X124" s="35">
        <v>0.71799999999999997</v>
      </c>
      <c r="Y124" s="35">
        <v>0.42</v>
      </c>
      <c r="Z124" s="35">
        <v>0.79700000000000004</v>
      </c>
      <c r="AA124" s="35">
        <v>0.55000000000000004</v>
      </c>
      <c r="AB124" s="35">
        <v>0.64780000000000004</v>
      </c>
      <c r="AC124" s="35">
        <v>0.28999999999999998</v>
      </c>
      <c r="AD124" s="35">
        <v>0.93659999999999999</v>
      </c>
      <c r="AE124" s="35">
        <v>0.91520000000000001</v>
      </c>
      <c r="AF124" s="35">
        <v>0.96</v>
      </c>
      <c r="AG124" s="35">
        <v>0.48</v>
      </c>
      <c r="AH124" s="35">
        <v>0.57999999999999996</v>
      </c>
      <c r="AI124" s="35">
        <v>0.67</v>
      </c>
      <c r="AJ124" s="35">
        <v>0.36480000000000001</v>
      </c>
      <c r="AK124" s="35">
        <v>0.36499999999999999</v>
      </c>
      <c r="AL124" s="35">
        <v>0.77949999999999997</v>
      </c>
      <c r="AM124" s="35">
        <v>0.89600000000000002</v>
      </c>
      <c r="AN124" s="35">
        <v>0.58350000000000002</v>
      </c>
      <c r="AO124" s="35">
        <v>0.72</v>
      </c>
      <c r="AP124" s="35">
        <v>0.71799999999999997</v>
      </c>
      <c r="AQ124" s="35">
        <v>0.40300000000000002</v>
      </c>
      <c r="AR124" s="35">
        <v>0.42</v>
      </c>
      <c r="AS124" s="35">
        <v>0.39900000000000002</v>
      </c>
      <c r="AT124" s="35">
        <v>0.86699999999999999</v>
      </c>
      <c r="AU124" s="35">
        <v>0.41020000000000001</v>
      </c>
      <c r="AV124" s="35">
        <v>0</v>
      </c>
      <c r="AW124" s="35">
        <v>0.84470000000000001</v>
      </c>
      <c r="AX124" s="35">
        <v>0.61599999999999999</v>
      </c>
      <c r="AY124" s="35">
        <v>0.32</v>
      </c>
      <c r="AZ124" s="35">
        <v>0.04</v>
      </c>
      <c r="BA124" s="35">
        <v>0.56999999999999995</v>
      </c>
      <c r="BB124" s="35">
        <v>0.38</v>
      </c>
      <c r="BC124" s="35">
        <v>0.21</v>
      </c>
      <c r="BD124" s="35">
        <v>0.39</v>
      </c>
      <c r="BE124" s="35">
        <v>0.56999999999999995</v>
      </c>
      <c r="BF124" s="35">
        <v>0.78</v>
      </c>
      <c r="BG124" s="35">
        <v>0.45</v>
      </c>
      <c r="BH124" s="35">
        <v>0.4</v>
      </c>
      <c r="BI124" s="35">
        <v>0.81</v>
      </c>
      <c r="BJ124" s="35">
        <v>0.52</v>
      </c>
      <c r="BK124" s="35">
        <v>0.71</v>
      </c>
      <c r="BL124" s="35">
        <v>0.37</v>
      </c>
      <c r="BM124" s="37">
        <f t="shared" si="24"/>
        <v>0.57786833333333332</v>
      </c>
      <c r="BN124" s="38"/>
    </row>
    <row r="125" spans="1:66" ht="15.75" customHeight="1">
      <c r="A125" s="83">
        <v>51</v>
      </c>
      <c r="B125" s="86" t="s">
        <v>226</v>
      </c>
      <c r="C125" s="82" t="s">
        <v>87</v>
      </c>
      <c r="D125" s="67" t="s">
        <v>224</v>
      </c>
      <c r="E125" s="35">
        <v>0</v>
      </c>
      <c r="F125" s="35">
        <v>2.0500000000000001E-2</v>
      </c>
      <c r="G125" s="36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1.5100000000000001E-2</v>
      </c>
      <c r="AM125" s="35">
        <v>0</v>
      </c>
      <c r="AN125" s="35">
        <v>0</v>
      </c>
      <c r="AO125" s="35">
        <v>0</v>
      </c>
      <c r="AP125" s="35">
        <v>0</v>
      </c>
      <c r="AQ125" s="35">
        <v>0</v>
      </c>
      <c r="AR125" s="35">
        <v>0.01</v>
      </c>
      <c r="AS125" s="35">
        <v>0</v>
      </c>
      <c r="AT125" s="35">
        <v>0</v>
      </c>
      <c r="AU125" s="35">
        <v>0</v>
      </c>
      <c r="AV125" s="35">
        <v>0</v>
      </c>
      <c r="AW125" s="35">
        <v>0</v>
      </c>
      <c r="AX125" s="35">
        <v>0</v>
      </c>
      <c r="AY125" s="35">
        <v>0</v>
      </c>
      <c r="AZ125" s="35">
        <v>0</v>
      </c>
      <c r="BA125" s="35">
        <v>0</v>
      </c>
      <c r="BB125" s="35">
        <v>0</v>
      </c>
      <c r="BC125" s="35">
        <v>0</v>
      </c>
      <c r="BD125" s="35">
        <v>0</v>
      </c>
      <c r="BE125" s="35">
        <v>0</v>
      </c>
      <c r="BF125" s="35">
        <v>0</v>
      </c>
      <c r="BG125" s="35">
        <v>0</v>
      </c>
      <c r="BH125" s="35">
        <v>0</v>
      </c>
      <c r="BI125" s="35">
        <v>0</v>
      </c>
      <c r="BJ125" s="35">
        <v>1.6999999999999999E-3</v>
      </c>
      <c r="BK125" s="35">
        <v>0</v>
      </c>
      <c r="BL125" s="35">
        <v>0</v>
      </c>
      <c r="BM125" s="37">
        <f t="shared" si="24"/>
        <v>7.8833333333333338E-4</v>
      </c>
      <c r="BN125" s="38"/>
    </row>
    <row r="126" spans="1:66" ht="15.75" customHeight="1">
      <c r="A126" s="71">
        <v>52</v>
      </c>
      <c r="B126" s="77" t="s">
        <v>227</v>
      </c>
      <c r="C126" s="87" t="s">
        <v>228</v>
      </c>
      <c r="D126" s="21" t="s">
        <v>224</v>
      </c>
      <c r="E126" s="43" t="s">
        <v>229</v>
      </c>
      <c r="F126" s="43" t="s">
        <v>229</v>
      </c>
      <c r="G126" s="43" t="s">
        <v>229</v>
      </c>
      <c r="H126" s="43" t="s">
        <v>229</v>
      </c>
      <c r="I126" s="43" t="s">
        <v>229</v>
      </c>
      <c r="J126" s="43" t="s">
        <v>229</v>
      </c>
      <c r="K126" s="43" t="s">
        <v>229</v>
      </c>
      <c r="L126" s="43" t="s">
        <v>229</v>
      </c>
      <c r="M126" s="43" t="s">
        <v>230</v>
      </c>
      <c r="N126" s="43" t="s">
        <v>229</v>
      </c>
      <c r="O126" s="43" t="s">
        <v>230</v>
      </c>
      <c r="P126" s="43" t="s">
        <v>229</v>
      </c>
      <c r="Q126" s="43" t="s">
        <v>229</v>
      </c>
      <c r="R126" s="43" t="s">
        <v>229</v>
      </c>
      <c r="S126" s="43" t="s">
        <v>229</v>
      </c>
      <c r="T126" s="43" t="s">
        <v>229</v>
      </c>
      <c r="U126" s="43" t="s">
        <v>229</v>
      </c>
      <c r="V126" s="43" t="s">
        <v>229</v>
      </c>
      <c r="W126" s="43" t="s">
        <v>229</v>
      </c>
      <c r="X126" s="43" t="s">
        <v>229</v>
      </c>
      <c r="Y126" s="43" t="s">
        <v>230</v>
      </c>
      <c r="Z126" s="43" t="s">
        <v>229</v>
      </c>
      <c r="AA126" s="43" t="s">
        <v>229</v>
      </c>
      <c r="AB126" s="43" t="s">
        <v>229</v>
      </c>
      <c r="AC126" s="43" t="s">
        <v>230</v>
      </c>
      <c r="AD126" s="43" t="s">
        <v>229</v>
      </c>
      <c r="AE126" s="43" t="s">
        <v>229</v>
      </c>
      <c r="AF126" s="43" t="s">
        <v>229</v>
      </c>
      <c r="AG126" s="43" t="s">
        <v>229</v>
      </c>
      <c r="AH126" s="43" t="s">
        <v>229</v>
      </c>
      <c r="AI126" s="43" t="s">
        <v>229</v>
      </c>
      <c r="AJ126" s="43" t="s">
        <v>230</v>
      </c>
      <c r="AK126" s="43" t="s">
        <v>230</v>
      </c>
      <c r="AL126" s="43" t="s">
        <v>229</v>
      </c>
      <c r="AM126" s="43" t="s">
        <v>229</v>
      </c>
      <c r="AN126" s="43" t="s">
        <v>229</v>
      </c>
      <c r="AO126" s="43" t="s">
        <v>229</v>
      </c>
      <c r="AP126" s="43" t="s">
        <v>229</v>
      </c>
      <c r="AQ126" s="43" t="s">
        <v>229</v>
      </c>
      <c r="AR126" s="43" t="s">
        <v>229</v>
      </c>
      <c r="AS126" s="43" t="s">
        <v>229</v>
      </c>
      <c r="AT126" s="43" t="s">
        <v>229</v>
      </c>
      <c r="AU126" s="43" t="s">
        <v>230</v>
      </c>
      <c r="AV126" s="43" t="s">
        <v>230</v>
      </c>
      <c r="AW126" s="43" t="s">
        <v>229</v>
      </c>
      <c r="AX126" s="43" t="s">
        <v>229</v>
      </c>
      <c r="AY126" s="43" t="s">
        <v>230</v>
      </c>
      <c r="AZ126" s="43" t="s">
        <v>230</v>
      </c>
      <c r="BA126" s="43" t="s">
        <v>229</v>
      </c>
      <c r="BB126" s="43" t="s">
        <v>230</v>
      </c>
      <c r="BC126" s="43" t="s">
        <v>230</v>
      </c>
      <c r="BD126" s="43" t="s">
        <v>229</v>
      </c>
      <c r="BE126" s="43" t="s">
        <v>229</v>
      </c>
      <c r="BF126" s="43" t="s">
        <v>229</v>
      </c>
      <c r="BG126" s="43" t="s">
        <v>229</v>
      </c>
      <c r="BH126" s="43" t="s">
        <v>230</v>
      </c>
      <c r="BI126" s="43" t="s">
        <v>229</v>
      </c>
      <c r="BJ126" s="43" t="s">
        <v>229</v>
      </c>
      <c r="BK126" s="43" t="s">
        <v>229</v>
      </c>
      <c r="BL126" s="43" t="s">
        <v>230</v>
      </c>
      <c r="BM126" s="43" t="s">
        <v>229</v>
      </c>
      <c r="BN126" s="44"/>
    </row>
    <row r="127" spans="1:66">
      <c r="A127" s="88"/>
      <c r="B127" s="72" t="s">
        <v>231</v>
      </c>
      <c r="C127" s="89"/>
      <c r="D127" s="89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17"/>
      <c r="BN127" s="44"/>
    </row>
    <row r="128" spans="1:66" ht="15.75" customHeight="1">
      <c r="A128" s="71">
        <v>53</v>
      </c>
      <c r="B128" s="77" t="s">
        <v>232</v>
      </c>
      <c r="C128" s="42" t="s">
        <v>87</v>
      </c>
      <c r="D128" s="21" t="s">
        <v>233</v>
      </c>
      <c r="E128" s="36">
        <v>0.23</v>
      </c>
      <c r="F128" s="36">
        <v>0.23</v>
      </c>
      <c r="G128" s="36">
        <v>0.23</v>
      </c>
      <c r="H128" s="36">
        <v>0.23</v>
      </c>
      <c r="I128" s="36">
        <v>0.23</v>
      </c>
      <c r="J128" s="36">
        <v>0.23</v>
      </c>
      <c r="K128" s="36">
        <v>0.23</v>
      </c>
      <c r="L128" s="36">
        <v>0.23</v>
      </c>
      <c r="M128" s="36">
        <v>0.23</v>
      </c>
      <c r="N128" s="36">
        <v>0.23</v>
      </c>
      <c r="O128" s="36">
        <v>0.23</v>
      </c>
      <c r="P128" s="36">
        <v>0.23</v>
      </c>
      <c r="Q128" s="36">
        <v>0.23</v>
      </c>
      <c r="R128" s="36">
        <v>0.23</v>
      </c>
      <c r="S128" s="36">
        <v>0.23</v>
      </c>
      <c r="T128" s="36">
        <v>0.23</v>
      </c>
      <c r="U128" s="36">
        <v>0.23</v>
      </c>
      <c r="V128" s="36">
        <v>0.23</v>
      </c>
      <c r="W128" s="36">
        <v>0.23</v>
      </c>
      <c r="X128" s="36">
        <v>0.23</v>
      </c>
      <c r="Y128" s="36">
        <v>0.23</v>
      </c>
      <c r="Z128" s="36">
        <v>0.23</v>
      </c>
      <c r="AA128" s="36">
        <v>0.23</v>
      </c>
      <c r="AB128" s="36">
        <v>0.23</v>
      </c>
      <c r="AC128" s="36">
        <v>0.23</v>
      </c>
      <c r="AD128" s="36">
        <v>0.23</v>
      </c>
      <c r="AE128" s="36">
        <v>0.23</v>
      </c>
      <c r="AF128" s="36">
        <v>0.23</v>
      </c>
      <c r="AG128" s="36">
        <v>0.23</v>
      </c>
      <c r="AH128" s="36">
        <v>0.23</v>
      </c>
      <c r="AI128" s="36">
        <v>0.23</v>
      </c>
      <c r="AJ128" s="36">
        <v>0.23</v>
      </c>
      <c r="AK128" s="36">
        <v>0.23</v>
      </c>
      <c r="AL128" s="36">
        <v>0.23</v>
      </c>
      <c r="AM128" s="36">
        <v>0.23</v>
      </c>
      <c r="AN128" s="36">
        <v>0.23</v>
      </c>
      <c r="AO128" s="36">
        <v>0.23</v>
      </c>
      <c r="AP128" s="36">
        <v>0.23</v>
      </c>
      <c r="AQ128" s="36">
        <v>0.23</v>
      </c>
      <c r="AR128" s="36">
        <v>0.23</v>
      </c>
      <c r="AS128" s="36">
        <v>0.23</v>
      </c>
      <c r="AT128" s="36">
        <v>0.23</v>
      </c>
      <c r="AU128" s="36">
        <v>0.23</v>
      </c>
      <c r="AV128" s="36">
        <v>0.23</v>
      </c>
      <c r="AW128" s="36">
        <v>0.23</v>
      </c>
      <c r="AX128" s="36">
        <v>0.23</v>
      </c>
      <c r="AY128" s="36">
        <v>0.23</v>
      </c>
      <c r="AZ128" s="36">
        <v>0.23</v>
      </c>
      <c r="BA128" s="36">
        <v>0.23</v>
      </c>
      <c r="BB128" s="36">
        <v>0.23</v>
      </c>
      <c r="BC128" s="36">
        <v>0.23</v>
      </c>
      <c r="BD128" s="36">
        <v>0.23</v>
      </c>
      <c r="BE128" s="36">
        <v>0.23</v>
      </c>
      <c r="BF128" s="36">
        <v>0.23</v>
      </c>
      <c r="BG128" s="36">
        <v>0.23</v>
      </c>
      <c r="BH128" s="36">
        <v>0.23</v>
      </c>
      <c r="BI128" s="36">
        <v>0.23</v>
      </c>
      <c r="BJ128" s="36">
        <v>0.23</v>
      </c>
      <c r="BK128" s="36">
        <v>0.23</v>
      </c>
      <c r="BL128" s="36">
        <v>0.23</v>
      </c>
      <c r="BM128" s="37">
        <f>AVERAGE(E128:BL128)</f>
        <v>0.23000000000000032</v>
      </c>
      <c r="BN128" s="68"/>
    </row>
    <row r="129" spans="1:66" ht="15.75" customHeight="1">
      <c r="A129" s="71">
        <v>54</v>
      </c>
      <c r="B129" s="77" t="s">
        <v>234</v>
      </c>
      <c r="C129" s="42" t="s">
        <v>96</v>
      </c>
      <c r="D129" s="21" t="s">
        <v>233</v>
      </c>
      <c r="E129" s="63">
        <f t="shared" ref="E129:BL129" si="25">((E67+E69+E70+E71+E72+E73+E74+E75+E76)*0.23)</f>
        <v>50.094000000000008</v>
      </c>
      <c r="F129" s="63">
        <f t="shared" si="25"/>
        <v>88.655800000000013</v>
      </c>
      <c r="G129" s="63">
        <f t="shared" si="25"/>
        <v>59.935700000000011</v>
      </c>
      <c r="H129" s="63">
        <f t="shared" si="25"/>
        <v>43.304400000000001</v>
      </c>
      <c r="I129" s="63">
        <f t="shared" si="25"/>
        <v>81.229100000000003</v>
      </c>
      <c r="J129" s="63">
        <f t="shared" si="25"/>
        <v>87.816300000000012</v>
      </c>
      <c r="K129" s="63">
        <f t="shared" si="25"/>
        <v>129.86949999999999</v>
      </c>
      <c r="L129" s="63">
        <f t="shared" si="25"/>
        <v>56.412099999999995</v>
      </c>
      <c r="M129" s="63">
        <f t="shared" si="25"/>
        <v>64.308000000000007</v>
      </c>
      <c r="N129" s="63">
        <f t="shared" si="25"/>
        <v>67.46820000000001</v>
      </c>
      <c r="O129" s="63">
        <f t="shared" si="25"/>
        <v>77.496200000000002</v>
      </c>
      <c r="P129" s="63">
        <f t="shared" si="25"/>
        <v>96.399900000000002</v>
      </c>
      <c r="Q129" s="63">
        <f t="shared" si="25"/>
        <v>70.904399999999995</v>
      </c>
      <c r="R129" s="63">
        <f t="shared" si="25"/>
        <v>166.67640000000003</v>
      </c>
      <c r="S129" s="63">
        <f t="shared" si="25"/>
        <v>97.234800000000007</v>
      </c>
      <c r="T129" s="63">
        <f t="shared" si="25"/>
        <v>39.8521</v>
      </c>
      <c r="U129" s="63">
        <f t="shared" si="25"/>
        <v>110.3977</v>
      </c>
      <c r="V129" s="63">
        <f t="shared" si="25"/>
        <v>82.629800000000003</v>
      </c>
      <c r="W129" s="63">
        <f t="shared" si="25"/>
        <v>51.598199999999999</v>
      </c>
      <c r="X129" s="63">
        <f t="shared" si="25"/>
        <v>83.296800000000005</v>
      </c>
      <c r="Y129" s="63">
        <f t="shared" si="25"/>
        <v>75.283600000000007</v>
      </c>
      <c r="Z129" s="63">
        <f t="shared" si="25"/>
        <v>94.198800000000006</v>
      </c>
      <c r="AA129" s="63">
        <f t="shared" si="25"/>
        <v>29.750499999999999</v>
      </c>
      <c r="AB129" s="63">
        <f t="shared" si="25"/>
        <v>146.18799999999999</v>
      </c>
      <c r="AC129" s="63">
        <f t="shared" si="25"/>
        <v>84.932100000000005</v>
      </c>
      <c r="AD129" s="63">
        <f t="shared" si="25"/>
        <v>55.0045</v>
      </c>
      <c r="AE129" s="63">
        <f t="shared" si="25"/>
        <v>71.254000000000005</v>
      </c>
      <c r="AF129" s="63">
        <f t="shared" si="25"/>
        <v>69.062100000000001</v>
      </c>
      <c r="AG129" s="63">
        <f t="shared" si="25"/>
        <v>178.59270000000001</v>
      </c>
      <c r="AH129" s="63">
        <f t="shared" si="25"/>
        <v>77.128200000000007</v>
      </c>
      <c r="AI129" s="63">
        <f t="shared" si="25"/>
        <v>52.653900000000007</v>
      </c>
      <c r="AJ129" s="63">
        <f t="shared" si="25"/>
        <v>118.55349999999999</v>
      </c>
      <c r="AK129" s="63">
        <f t="shared" si="25"/>
        <v>90.118600000000015</v>
      </c>
      <c r="AL129" s="63">
        <f t="shared" si="25"/>
        <v>149.41720000000001</v>
      </c>
      <c r="AM129" s="63">
        <f t="shared" si="25"/>
        <v>62.799199999999992</v>
      </c>
      <c r="AN129" s="63">
        <f t="shared" si="25"/>
        <v>67.919000000000011</v>
      </c>
      <c r="AO129" s="63">
        <f t="shared" si="25"/>
        <v>44.109400000000008</v>
      </c>
      <c r="AP129" s="63">
        <f t="shared" si="25"/>
        <v>162.357</v>
      </c>
      <c r="AQ129" s="63">
        <f t="shared" si="25"/>
        <v>87.687500000000014</v>
      </c>
      <c r="AR129" s="63">
        <f t="shared" si="25"/>
        <v>133.63460000000001</v>
      </c>
      <c r="AS129" s="63">
        <f t="shared" si="25"/>
        <v>30.0242</v>
      </c>
      <c r="AT129" s="63">
        <f t="shared" si="25"/>
        <v>59.473399999999998</v>
      </c>
      <c r="AU129" s="63">
        <f t="shared" si="25"/>
        <v>143.90639999999999</v>
      </c>
      <c r="AV129" s="63">
        <f t="shared" si="25"/>
        <v>38.283499999999997</v>
      </c>
      <c r="AW129" s="63">
        <f t="shared" si="25"/>
        <v>52.897700000000007</v>
      </c>
      <c r="AX129" s="63">
        <f t="shared" si="25"/>
        <v>83.174900000000008</v>
      </c>
      <c r="AY129" s="63">
        <f t="shared" si="25"/>
        <v>47.053399999999996</v>
      </c>
      <c r="AZ129" s="63">
        <f t="shared" si="25"/>
        <v>26.466100000000001</v>
      </c>
      <c r="BA129" s="63">
        <f t="shared" si="25"/>
        <v>220.56080000000003</v>
      </c>
      <c r="BB129" s="63">
        <f t="shared" si="25"/>
        <v>226.09460000000001</v>
      </c>
      <c r="BC129" s="63">
        <f t="shared" si="25"/>
        <v>226.09460000000001</v>
      </c>
      <c r="BD129" s="63">
        <f t="shared" si="25"/>
        <v>68.868900000000011</v>
      </c>
      <c r="BE129" s="63">
        <f t="shared" si="25"/>
        <v>100.29610000000001</v>
      </c>
      <c r="BF129" s="63">
        <f t="shared" si="25"/>
        <v>97.503900000000002</v>
      </c>
      <c r="BG129" s="63">
        <f t="shared" si="25"/>
        <v>140.52770000000001</v>
      </c>
      <c r="BH129" s="63">
        <f t="shared" si="25"/>
        <v>133.60240000000002</v>
      </c>
      <c r="BI129" s="63">
        <f t="shared" si="25"/>
        <v>85.999300000000005</v>
      </c>
      <c r="BJ129" s="63">
        <f t="shared" si="25"/>
        <v>110.31490000000001</v>
      </c>
      <c r="BK129" s="63">
        <f t="shared" si="25"/>
        <v>71.778400000000019</v>
      </c>
      <c r="BL129" s="63">
        <f t="shared" si="25"/>
        <v>72.9238</v>
      </c>
      <c r="BM129" s="17">
        <f t="shared" ref="BM129:BM130" si="26">SUM(E129:BL129)</f>
        <v>5492.0687999999991</v>
      </c>
      <c r="BN129" s="64"/>
    </row>
    <row r="130" spans="1:66" ht="15.75" customHeight="1">
      <c r="A130" s="71">
        <v>55</v>
      </c>
      <c r="B130" s="77" t="s">
        <v>235</v>
      </c>
      <c r="C130" s="42" t="s">
        <v>96</v>
      </c>
      <c r="D130" s="21" t="s">
        <v>236</v>
      </c>
      <c r="E130" s="63">
        <f>((E67+E70+E71+E75+E76)*0.522)</f>
        <v>59.6907</v>
      </c>
      <c r="F130" s="63">
        <f t="shared" ref="F130:P130" si="27">((F67+F70+F71+F75+F76)*0.804)</f>
        <v>218.22168000000002</v>
      </c>
      <c r="G130" s="63">
        <f t="shared" si="27"/>
        <v>111.25752</v>
      </c>
      <c r="H130" s="63">
        <f t="shared" si="27"/>
        <v>89.80680000000001</v>
      </c>
      <c r="I130" s="63">
        <f t="shared" si="27"/>
        <v>140.74020000000002</v>
      </c>
      <c r="J130" s="63">
        <f t="shared" si="27"/>
        <v>48.601800000000004</v>
      </c>
      <c r="K130" s="63">
        <f t="shared" si="27"/>
        <v>243.87732</v>
      </c>
      <c r="L130" s="63">
        <f t="shared" si="27"/>
        <v>119.6754</v>
      </c>
      <c r="M130" s="63">
        <f t="shared" si="27"/>
        <v>179.99952000000002</v>
      </c>
      <c r="N130" s="63">
        <f t="shared" si="27"/>
        <v>110.26056</v>
      </c>
      <c r="O130" s="63">
        <f t="shared" si="27"/>
        <v>183.6336</v>
      </c>
      <c r="P130" s="63">
        <f t="shared" si="27"/>
        <v>207.76967999999997</v>
      </c>
      <c r="Q130" s="63">
        <f>((Q67+Q70+Q71+Q75+Q76)*0.522)</f>
        <v>103.5909</v>
      </c>
      <c r="R130" s="63">
        <f t="shared" ref="R130:AB130" si="28">((R67+R70+R71+R75+R76)*0.804)</f>
        <v>165.45516000000003</v>
      </c>
      <c r="S130" s="63">
        <f t="shared" si="28"/>
        <v>106.21644000000002</v>
      </c>
      <c r="T130" s="63">
        <f t="shared" si="28"/>
        <v>87.98172000000001</v>
      </c>
      <c r="U130" s="63">
        <f t="shared" si="28"/>
        <v>155.34083999999999</v>
      </c>
      <c r="V130" s="63">
        <f t="shared" si="28"/>
        <v>192.38112000000001</v>
      </c>
      <c r="W130" s="63">
        <f t="shared" si="28"/>
        <v>99.318120000000008</v>
      </c>
      <c r="X130" s="63">
        <f t="shared" si="28"/>
        <v>171.44496000000001</v>
      </c>
      <c r="Y130" s="63">
        <f t="shared" si="28"/>
        <v>224.79035999999999</v>
      </c>
      <c r="Z130" s="63">
        <f t="shared" si="28"/>
        <v>78.984960000000015</v>
      </c>
      <c r="AA130" s="63">
        <f t="shared" si="28"/>
        <v>68.090760000000003</v>
      </c>
      <c r="AB130" s="63">
        <f t="shared" si="28"/>
        <v>308.39028000000002</v>
      </c>
      <c r="AC130" s="63">
        <f>((AC67+AC70+AC71+AC75+AC76)*0.522)</f>
        <v>133.91910000000001</v>
      </c>
      <c r="AD130" s="63">
        <f t="shared" ref="AD130:AN130" si="29">((AD67+AD70+AD71+AD75+AD76)*0.804)</f>
        <v>139.62264000000002</v>
      </c>
      <c r="AE130" s="63">
        <f t="shared" si="29"/>
        <v>132.16152</v>
      </c>
      <c r="AF130" s="63">
        <f t="shared" si="29"/>
        <v>89.340480000000014</v>
      </c>
      <c r="AG130" s="63">
        <f t="shared" si="29"/>
        <v>302.35223999999999</v>
      </c>
      <c r="AH130" s="63">
        <f t="shared" si="29"/>
        <v>180.65076000000002</v>
      </c>
      <c r="AI130" s="63">
        <f t="shared" si="29"/>
        <v>114.26448000000001</v>
      </c>
      <c r="AJ130" s="63">
        <f t="shared" si="29"/>
        <v>177.00059999999999</v>
      </c>
      <c r="AK130" s="63">
        <f t="shared" si="29"/>
        <v>218.12520000000004</v>
      </c>
      <c r="AL130" s="63">
        <f t="shared" si="29"/>
        <v>212.96352000000002</v>
      </c>
      <c r="AM130" s="63">
        <f t="shared" si="29"/>
        <v>129.042</v>
      </c>
      <c r="AN130" s="63">
        <f t="shared" si="29"/>
        <v>122.68236000000002</v>
      </c>
      <c r="AO130" s="63">
        <f>((AO67+AO70+AO71+AO75+AO76)*0.522)</f>
        <v>76.15458000000001</v>
      </c>
      <c r="AP130" s="63">
        <f t="shared" ref="AP130:BL130" si="30">((AP67+AP70+AP71+AP75+AP76)*0.804)</f>
        <v>374.14944000000003</v>
      </c>
      <c r="AQ130" s="63">
        <f t="shared" si="30"/>
        <v>155.52576000000002</v>
      </c>
      <c r="AR130" s="63">
        <f t="shared" si="30"/>
        <v>168.95256000000001</v>
      </c>
      <c r="AS130" s="63">
        <f t="shared" si="30"/>
        <v>59.809560000000005</v>
      </c>
      <c r="AT130" s="63">
        <f t="shared" si="30"/>
        <v>84.162719999999993</v>
      </c>
      <c r="AU130" s="63">
        <f t="shared" si="30"/>
        <v>226.17324000000002</v>
      </c>
      <c r="AV130" s="63">
        <f t="shared" si="30"/>
        <v>74.394120000000001</v>
      </c>
      <c r="AW130" s="63">
        <f t="shared" si="30"/>
        <v>93.207720000000009</v>
      </c>
      <c r="AX130" s="63">
        <f t="shared" si="30"/>
        <v>114.28860000000002</v>
      </c>
      <c r="AY130" s="63">
        <f t="shared" si="30"/>
        <v>103.55520000000001</v>
      </c>
      <c r="AZ130" s="63">
        <f t="shared" si="30"/>
        <v>58.249800000000008</v>
      </c>
      <c r="BA130" s="63">
        <f t="shared" si="30"/>
        <v>485.42304000000001</v>
      </c>
      <c r="BB130" s="63">
        <f t="shared" si="30"/>
        <v>556.31976000000009</v>
      </c>
      <c r="BC130" s="63">
        <f t="shared" si="30"/>
        <v>556.31976000000009</v>
      </c>
      <c r="BD130" s="63">
        <f t="shared" si="30"/>
        <v>143.24868000000001</v>
      </c>
      <c r="BE130" s="63">
        <f t="shared" si="30"/>
        <v>213.72731999999999</v>
      </c>
      <c r="BF130" s="63">
        <f t="shared" si="30"/>
        <v>223.27080000000001</v>
      </c>
      <c r="BG130" s="63">
        <f t="shared" si="30"/>
        <v>339.16740000000004</v>
      </c>
      <c r="BH130" s="63">
        <f t="shared" si="30"/>
        <v>345.78431999999998</v>
      </c>
      <c r="BI130" s="63">
        <f t="shared" si="30"/>
        <v>137.67696000000001</v>
      </c>
      <c r="BJ130" s="63">
        <f t="shared" si="30"/>
        <v>213.00372000000002</v>
      </c>
      <c r="BK130" s="63">
        <f t="shared" si="30"/>
        <v>186.72900000000001</v>
      </c>
      <c r="BL130" s="63">
        <f t="shared" si="30"/>
        <v>193.02432000000002</v>
      </c>
      <c r="BM130" s="17">
        <f t="shared" si="26"/>
        <v>10609.963680000004</v>
      </c>
      <c r="BN130" s="64"/>
    </row>
    <row r="131" spans="1:66" ht="15.75" customHeight="1">
      <c r="A131" s="83"/>
      <c r="B131" s="72" t="s">
        <v>237</v>
      </c>
      <c r="C131" s="52"/>
      <c r="D131" s="53"/>
      <c r="E131" s="63"/>
      <c r="F131" s="63"/>
      <c r="G131" s="63"/>
      <c r="H131" s="63"/>
      <c r="I131" s="63"/>
      <c r="J131" s="63"/>
      <c r="K131" s="63"/>
      <c r="L131" s="63"/>
      <c r="M131" s="24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17"/>
      <c r="BN131" s="64"/>
    </row>
    <row r="132" spans="1:66" ht="15.75" customHeight="1">
      <c r="A132" s="83">
        <v>56</v>
      </c>
      <c r="B132" s="86" t="s">
        <v>238</v>
      </c>
      <c r="C132" s="82" t="s">
        <v>87</v>
      </c>
      <c r="D132" s="67" t="s">
        <v>142</v>
      </c>
      <c r="E132" s="35">
        <f t="shared" ref="E132:BL132" si="31">((E33)/(E33+(E39/2.5)))</f>
        <v>9.6525096525096526E-2</v>
      </c>
      <c r="F132" s="35">
        <f t="shared" si="31"/>
        <v>7.7150969016170828E-2</v>
      </c>
      <c r="G132" s="35">
        <f t="shared" si="31"/>
        <v>0.12071463061323032</v>
      </c>
      <c r="H132" s="35">
        <f t="shared" si="31"/>
        <v>3.5709184402228249E-2</v>
      </c>
      <c r="I132" s="35">
        <f t="shared" si="31"/>
        <v>0.45045045045045051</v>
      </c>
      <c r="J132" s="35">
        <f t="shared" si="31"/>
        <v>0.16937669376693767</v>
      </c>
      <c r="K132" s="35">
        <f t="shared" si="31"/>
        <v>5.9204294284812123E-2</v>
      </c>
      <c r="L132" s="35">
        <f t="shared" si="31"/>
        <v>3.9556962025316451E-2</v>
      </c>
      <c r="M132" s="35">
        <f t="shared" si="31"/>
        <v>4.3148084225060411E-2</v>
      </c>
      <c r="N132" s="35">
        <f t="shared" si="31"/>
        <v>0.12858428700012858</v>
      </c>
      <c r="O132" s="35">
        <f t="shared" si="31"/>
        <v>6.3078216989066446E-2</v>
      </c>
      <c r="P132" s="35">
        <f t="shared" si="31"/>
        <v>4.7542074736141485E-2</v>
      </c>
      <c r="Q132" s="35">
        <f t="shared" si="31"/>
        <v>2.5196532957065105E-2</v>
      </c>
      <c r="R132" s="35">
        <f t="shared" si="31"/>
        <v>4.9261083743842367E-2</v>
      </c>
      <c r="S132" s="35">
        <f t="shared" si="31"/>
        <v>0.10815487778498811</v>
      </c>
      <c r="T132" s="35">
        <f t="shared" si="31"/>
        <v>0.14009526478005044</v>
      </c>
      <c r="U132" s="35">
        <f t="shared" si="31"/>
        <v>4.2502550153009182E-2</v>
      </c>
      <c r="V132" s="35">
        <f t="shared" si="31"/>
        <v>0.11388224575788634</v>
      </c>
      <c r="W132" s="35">
        <f t="shared" si="31"/>
        <v>0.31565656565656564</v>
      </c>
      <c r="X132" s="35">
        <f t="shared" si="31"/>
        <v>5.9630292188431723E-2</v>
      </c>
      <c r="Y132" s="35">
        <f t="shared" si="31"/>
        <v>4.7404598246029869E-2</v>
      </c>
      <c r="Z132" s="35">
        <f t="shared" si="31"/>
        <v>7.4283167434259403E-2</v>
      </c>
      <c r="AA132" s="35">
        <f t="shared" si="31"/>
        <v>4.595588235294118E-2</v>
      </c>
      <c r="AB132" s="35">
        <f t="shared" si="31"/>
        <v>2.6909208331090902E-2</v>
      </c>
      <c r="AC132" s="35">
        <f t="shared" si="31"/>
        <v>4.4204756431792058E-2</v>
      </c>
      <c r="AD132" s="35">
        <f t="shared" si="31"/>
        <v>4.0743155149934811E-2</v>
      </c>
      <c r="AE132" s="35">
        <f t="shared" si="31"/>
        <v>8.745845723281441E-2</v>
      </c>
      <c r="AF132" s="35">
        <f t="shared" si="31"/>
        <v>0.11001100110011001</v>
      </c>
      <c r="AG132" s="35">
        <f t="shared" si="31"/>
        <v>4.9115913555992145E-2</v>
      </c>
      <c r="AH132" s="35">
        <f t="shared" si="31"/>
        <v>1</v>
      </c>
      <c r="AI132" s="35">
        <f t="shared" si="31"/>
        <v>9.9383820314052865E-2</v>
      </c>
      <c r="AJ132" s="35">
        <f t="shared" si="31"/>
        <v>0.10303613133672207</v>
      </c>
      <c r="AK132" s="35">
        <f t="shared" si="31"/>
        <v>2.2277668864729996E-2</v>
      </c>
      <c r="AL132" s="35">
        <f t="shared" si="31"/>
        <v>4.7027840481565088E-2</v>
      </c>
      <c r="AM132" s="35">
        <f t="shared" si="31"/>
        <v>8.7300663485042493E-2</v>
      </c>
      <c r="AN132" s="35">
        <f t="shared" si="31"/>
        <v>8.0515297906602251E-2</v>
      </c>
      <c r="AO132" s="35">
        <f t="shared" si="31"/>
        <v>3.5330695308083658E-2</v>
      </c>
      <c r="AP132" s="35">
        <f t="shared" si="31"/>
        <v>3.9425958050780641E-2</v>
      </c>
      <c r="AQ132" s="35">
        <f t="shared" si="31"/>
        <v>0.11828720132481664</v>
      </c>
      <c r="AR132" s="35">
        <f t="shared" si="31"/>
        <v>5.9730020308206913E-2</v>
      </c>
      <c r="AS132" s="35">
        <f t="shared" si="31"/>
        <v>0.17205781142463869</v>
      </c>
      <c r="AT132" s="35">
        <f t="shared" si="31"/>
        <v>0.17743080198722497</v>
      </c>
      <c r="AU132" s="35">
        <f t="shared" si="31"/>
        <v>0.33890646181653861</v>
      </c>
      <c r="AV132" s="35">
        <f t="shared" si="31"/>
        <v>0</v>
      </c>
      <c r="AW132" s="35">
        <f t="shared" si="31"/>
        <v>0.14781237682301931</v>
      </c>
      <c r="AX132" s="35">
        <f t="shared" si="31"/>
        <v>2.0920502092050212E-2</v>
      </c>
      <c r="AY132" s="35">
        <f t="shared" si="31"/>
        <v>7.4771498301191563E-2</v>
      </c>
      <c r="AZ132" s="35">
        <f t="shared" si="31"/>
        <v>6.7020355422348868E-2</v>
      </c>
      <c r="BA132" s="35">
        <f t="shared" si="31"/>
        <v>2.5208389351976338E-2</v>
      </c>
      <c r="BB132" s="35">
        <f t="shared" si="31"/>
        <v>9.9285146942017483E-2</v>
      </c>
      <c r="BC132" s="35">
        <f t="shared" si="31"/>
        <v>9.3353248693054516E-2</v>
      </c>
      <c r="BD132" s="35">
        <f t="shared" si="31"/>
        <v>3.7999696002431985E-2</v>
      </c>
      <c r="BE132" s="35">
        <f t="shared" si="31"/>
        <v>2.2912656951700121E-2</v>
      </c>
      <c r="BF132" s="35">
        <f t="shared" si="31"/>
        <v>3.9897861474624957E-2</v>
      </c>
      <c r="BG132" s="35">
        <f t="shared" si="31"/>
        <v>2.5696371672319866E-2</v>
      </c>
      <c r="BH132" s="35">
        <f t="shared" si="31"/>
        <v>1.8304960644334616E-2</v>
      </c>
      <c r="BI132" s="35">
        <f t="shared" si="31"/>
        <v>4.9067713444553476E-2</v>
      </c>
      <c r="BJ132" s="35">
        <f t="shared" si="31"/>
        <v>0.10484692349170212</v>
      </c>
      <c r="BK132" s="35">
        <f t="shared" si="31"/>
        <v>6.8231441048034927E-2</v>
      </c>
      <c r="BL132" s="35">
        <f t="shared" si="31"/>
        <v>0.12520345561537499</v>
      </c>
      <c r="BM132" s="37">
        <f t="shared" ref="BM132:BM133" si="32">AVERAGE(E132:BL132)</f>
        <v>0.10187915779118636</v>
      </c>
      <c r="BN132" s="38"/>
    </row>
    <row r="133" spans="1:66" ht="15.75" customHeight="1">
      <c r="A133" s="83">
        <v>57</v>
      </c>
      <c r="B133" s="86" t="s">
        <v>239</v>
      </c>
      <c r="C133" s="82" t="s">
        <v>87</v>
      </c>
      <c r="D133" s="67" t="s">
        <v>240</v>
      </c>
      <c r="E133" s="35">
        <f t="shared" ref="E133:BL133" si="33">((E39/2.5)/(E33+(E39/2.5)))</f>
        <v>0.90347490347490345</v>
      </c>
      <c r="F133" s="35">
        <f t="shared" si="33"/>
        <v>0.9228490309838292</v>
      </c>
      <c r="G133" s="35">
        <f t="shared" si="33"/>
        <v>0.87928536938676971</v>
      </c>
      <c r="H133" s="35">
        <f t="shared" si="33"/>
        <v>0.96429081559777174</v>
      </c>
      <c r="I133" s="35">
        <f t="shared" si="33"/>
        <v>0.5495495495495496</v>
      </c>
      <c r="J133" s="35">
        <f t="shared" si="33"/>
        <v>0.83062330623306235</v>
      </c>
      <c r="K133" s="35">
        <f t="shared" si="33"/>
        <v>0.94079570571518789</v>
      </c>
      <c r="L133" s="35">
        <f t="shared" si="33"/>
        <v>0.96044303797468356</v>
      </c>
      <c r="M133" s="35">
        <f t="shared" si="33"/>
        <v>0.95685191577493955</v>
      </c>
      <c r="N133" s="35">
        <f t="shared" si="33"/>
        <v>0.87141571299987142</v>
      </c>
      <c r="O133" s="35">
        <f t="shared" si="33"/>
        <v>0.93692178301093354</v>
      </c>
      <c r="P133" s="35">
        <f t="shared" si="33"/>
        <v>0.95245792526385853</v>
      </c>
      <c r="Q133" s="35">
        <f t="shared" si="33"/>
        <v>0.97480346704293486</v>
      </c>
      <c r="R133" s="35">
        <f t="shared" si="33"/>
        <v>0.95073891625615758</v>
      </c>
      <c r="S133" s="35">
        <f t="shared" si="33"/>
        <v>0.89184512221501189</v>
      </c>
      <c r="T133" s="35">
        <f t="shared" si="33"/>
        <v>0.85990473521994959</v>
      </c>
      <c r="U133" s="35">
        <f t="shared" si="33"/>
        <v>0.95749744984699081</v>
      </c>
      <c r="V133" s="35">
        <f t="shared" si="33"/>
        <v>0.8861177542421137</v>
      </c>
      <c r="W133" s="35">
        <f t="shared" si="33"/>
        <v>0.68434343434343425</v>
      </c>
      <c r="X133" s="35">
        <f t="shared" si="33"/>
        <v>0.94036970781156826</v>
      </c>
      <c r="Y133" s="35">
        <f t="shared" si="33"/>
        <v>0.95259540175397017</v>
      </c>
      <c r="Z133" s="35">
        <f t="shared" si="33"/>
        <v>0.92571683256574055</v>
      </c>
      <c r="AA133" s="35">
        <f t="shared" si="33"/>
        <v>0.95404411764705876</v>
      </c>
      <c r="AB133" s="35">
        <f t="shared" si="33"/>
        <v>0.97309079166890911</v>
      </c>
      <c r="AC133" s="35">
        <f t="shared" si="33"/>
        <v>0.95579524356820789</v>
      </c>
      <c r="AD133" s="35">
        <f t="shared" si="33"/>
        <v>0.95925684485006524</v>
      </c>
      <c r="AE133" s="35">
        <f t="shared" si="33"/>
        <v>0.91254154276718558</v>
      </c>
      <c r="AF133" s="35">
        <f t="shared" si="33"/>
        <v>0.88998899889989003</v>
      </c>
      <c r="AG133" s="35">
        <f t="shared" si="33"/>
        <v>0.9508840864440079</v>
      </c>
      <c r="AH133" s="35">
        <f t="shared" si="33"/>
        <v>0</v>
      </c>
      <c r="AI133" s="35">
        <f t="shared" si="33"/>
        <v>0.90061617968594709</v>
      </c>
      <c r="AJ133" s="35">
        <f t="shared" si="33"/>
        <v>0.89696386866327793</v>
      </c>
      <c r="AK133" s="35">
        <f t="shared" si="33"/>
        <v>0.97772233113526996</v>
      </c>
      <c r="AL133" s="35">
        <f t="shared" si="33"/>
        <v>0.95297215951843495</v>
      </c>
      <c r="AM133" s="35">
        <f t="shared" si="33"/>
        <v>0.91269933651495749</v>
      </c>
      <c r="AN133" s="35">
        <f t="shared" si="33"/>
        <v>0.91948470209339772</v>
      </c>
      <c r="AO133" s="35">
        <f t="shared" si="33"/>
        <v>0.96466930469191636</v>
      </c>
      <c r="AP133" s="35">
        <f t="shared" si="33"/>
        <v>0.96057404194921936</v>
      </c>
      <c r="AQ133" s="35">
        <f t="shared" si="33"/>
        <v>0.88171279867518337</v>
      </c>
      <c r="AR133" s="35">
        <f t="shared" si="33"/>
        <v>0.94026997969179316</v>
      </c>
      <c r="AS133" s="35">
        <f t="shared" si="33"/>
        <v>0.82794218857536128</v>
      </c>
      <c r="AT133" s="35">
        <f t="shared" si="33"/>
        <v>0.82256919801277506</v>
      </c>
      <c r="AU133" s="35">
        <f t="shared" si="33"/>
        <v>0.66109353818346139</v>
      </c>
      <c r="AV133" s="35">
        <f t="shared" si="33"/>
        <v>1</v>
      </c>
      <c r="AW133" s="35">
        <f t="shared" si="33"/>
        <v>0.85218762317698071</v>
      </c>
      <c r="AX133" s="35">
        <f t="shared" si="33"/>
        <v>0.97907949790794979</v>
      </c>
      <c r="AY133" s="35">
        <f t="shared" si="33"/>
        <v>0.92522850169880844</v>
      </c>
      <c r="AZ133" s="35">
        <f t="shared" si="33"/>
        <v>0.93297964457765115</v>
      </c>
      <c r="BA133" s="35">
        <f t="shared" si="33"/>
        <v>0.97479161064802367</v>
      </c>
      <c r="BB133" s="35">
        <f t="shared" si="33"/>
        <v>0.90071485305798249</v>
      </c>
      <c r="BC133" s="35">
        <f t="shared" si="33"/>
        <v>0.9066467513069455</v>
      </c>
      <c r="BD133" s="35">
        <f t="shared" si="33"/>
        <v>0.96200030399756797</v>
      </c>
      <c r="BE133" s="35">
        <f t="shared" si="33"/>
        <v>0.97708734304829992</v>
      </c>
      <c r="BF133" s="35">
        <f t="shared" si="33"/>
        <v>0.96010213852537507</v>
      </c>
      <c r="BG133" s="35">
        <f t="shared" si="33"/>
        <v>0.97430362832768014</v>
      </c>
      <c r="BH133" s="35">
        <f t="shared" si="33"/>
        <v>0.98169503935566538</v>
      </c>
      <c r="BI133" s="35">
        <f t="shared" si="33"/>
        <v>0.95093228655544648</v>
      </c>
      <c r="BJ133" s="35">
        <f t="shared" si="33"/>
        <v>0.8951530765082979</v>
      </c>
      <c r="BK133" s="35">
        <f t="shared" si="33"/>
        <v>0.93176855895196509</v>
      </c>
      <c r="BL133" s="35">
        <f t="shared" si="33"/>
        <v>0.87479654438462506</v>
      </c>
      <c r="BM133" s="37">
        <f t="shared" si="32"/>
        <v>0.89812084220881361</v>
      </c>
      <c r="BN133" s="38"/>
    </row>
    <row r="134" spans="1:66" ht="15.75" customHeight="1">
      <c r="A134" s="83"/>
      <c r="B134" s="84" t="s">
        <v>241</v>
      </c>
      <c r="C134" s="85"/>
      <c r="D134" s="82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17"/>
      <c r="BN134" s="25"/>
    </row>
    <row r="135" spans="1:66" ht="15.75" customHeight="1">
      <c r="A135" s="83">
        <v>58</v>
      </c>
      <c r="B135" s="86" t="s">
        <v>242</v>
      </c>
      <c r="C135" s="82" t="s">
        <v>87</v>
      </c>
      <c r="D135" s="67" t="s">
        <v>142</v>
      </c>
      <c r="E135" s="35">
        <f t="shared" ref="E135:AG135" si="34">(E37/(E37+E38+E39))</f>
        <v>0</v>
      </c>
      <c r="F135" s="35">
        <f t="shared" si="34"/>
        <v>0.25060144346431434</v>
      </c>
      <c r="G135" s="35">
        <f t="shared" si="34"/>
        <v>0</v>
      </c>
      <c r="H135" s="35">
        <f t="shared" si="34"/>
        <v>0</v>
      </c>
      <c r="I135" s="35">
        <f t="shared" si="34"/>
        <v>0.85876360268580687</v>
      </c>
      <c r="J135" s="35">
        <f t="shared" si="34"/>
        <v>0</v>
      </c>
      <c r="K135" s="35">
        <f t="shared" si="34"/>
        <v>0.24802826676761941</v>
      </c>
      <c r="L135" s="35">
        <f t="shared" si="34"/>
        <v>0.3999604586793199</v>
      </c>
      <c r="M135" s="35">
        <f t="shared" si="34"/>
        <v>0.3697493321207298</v>
      </c>
      <c r="N135" s="35">
        <f t="shared" si="34"/>
        <v>0.3397310989867498</v>
      </c>
      <c r="O135" s="35">
        <f t="shared" si="34"/>
        <v>0.18448023426061494</v>
      </c>
      <c r="P135" s="35">
        <f t="shared" si="34"/>
        <v>0.39353393473391046</v>
      </c>
      <c r="Q135" s="35">
        <f t="shared" si="34"/>
        <v>0.3414584326274937</v>
      </c>
      <c r="R135" s="35">
        <f t="shared" si="34"/>
        <v>0</v>
      </c>
      <c r="S135" s="35">
        <f t="shared" si="34"/>
        <v>0.49242890557675739</v>
      </c>
      <c r="T135" s="35">
        <f t="shared" si="34"/>
        <v>0.45863467983771389</v>
      </c>
      <c r="U135" s="35">
        <f t="shared" si="34"/>
        <v>0.47027840481565092</v>
      </c>
      <c r="V135" s="35">
        <f t="shared" si="34"/>
        <v>0.55630951702115528</v>
      </c>
      <c r="W135" s="35">
        <f t="shared" si="34"/>
        <v>0.69181197877179679</v>
      </c>
      <c r="X135" s="35">
        <f t="shared" si="34"/>
        <v>0.36656491002570701</v>
      </c>
      <c r="Y135" s="35">
        <f t="shared" si="34"/>
        <v>0.16600954554886907</v>
      </c>
      <c r="Z135" s="35">
        <f t="shared" si="34"/>
        <v>0.24298384157453529</v>
      </c>
      <c r="AA135" s="35">
        <f t="shared" si="34"/>
        <v>0</v>
      </c>
      <c r="AB135" s="35">
        <f t="shared" si="34"/>
        <v>0.30673670488094784</v>
      </c>
      <c r="AC135" s="35">
        <f t="shared" si="34"/>
        <v>0.44573186362471157</v>
      </c>
      <c r="AD135" s="35">
        <f t="shared" si="34"/>
        <v>0.24856376867100727</v>
      </c>
      <c r="AE135" s="35">
        <f t="shared" si="34"/>
        <v>0.27812370278123699</v>
      </c>
      <c r="AF135" s="35">
        <f t="shared" si="34"/>
        <v>0.33710258931497866</v>
      </c>
      <c r="AG135" s="35">
        <f t="shared" si="34"/>
        <v>0.70581084366642355</v>
      </c>
      <c r="AH135" s="35">
        <v>1</v>
      </c>
      <c r="AI135" s="35">
        <f t="shared" ref="AI135:BA135" si="35">(AI37/(AI37+AI38+AI39))</f>
        <v>0.34908777474500791</v>
      </c>
      <c r="AJ135" s="35">
        <f t="shared" si="35"/>
        <v>0.31482841851191101</v>
      </c>
      <c r="AK135" s="35">
        <f t="shared" si="35"/>
        <v>0.26223776223776224</v>
      </c>
      <c r="AL135" s="35">
        <f t="shared" si="35"/>
        <v>0.27793614595210947</v>
      </c>
      <c r="AM135" s="35">
        <f t="shared" si="35"/>
        <v>0.203231378924906</v>
      </c>
      <c r="AN135" s="35">
        <f t="shared" si="35"/>
        <v>0.45374533626710034</v>
      </c>
      <c r="AO135" s="35">
        <f t="shared" si="35"/>
        <v>0.39731591029489666</v>
      </c>
      <c r="AP135" s="35">
        <f t="shared" si="35"/>
        <v>0.29100221161680828</v>
      </c>
      <c r="AQ135" s="35">
        <f t="shared" si="35"/>
        <v>0.2115506663845991</v>
      </c>
      <c r="AR135" s="35">
        <f t="shared" si="35"/>
        <v>0.20261371694863745</v>
      </c>
      <c r="AS135" s="35">
        <f t="shared" si="35"/>
        <v>0.62181703866708582</v>
      </c>
      <c r="AT135" s="35">
        <f t="shared" si="35"/>
        <v>0.65210865976286969</v>
      </c>
      <c r="AU135" s="35">
        <f t="shared" si="35"/>
        <v>0.65681444991789817</v>
      </c>
      <c r="AV135" s="35">
        <f t="shared" si="35"/>
        <v>0</v>
      </c>
      <c r="AW135" s="35">
        <f t="shared" si="35"/>
        <v>0</v>
      </c>
      <c r="AX135" s="35">
        <f t="shared" si="35"/>
        <v>0</v>
      </c>
      <c r="AY135" s="35">
        <f t="shared" si="35"/>
        <v>0.20546960077256574</v>
      </c>
      <c r="AZ135" s="35">
        <f t="shared" si="35"/>
        <v>0.20546960077256568</v>
      </c>
      <c r="BA135" s="35">
        <f t="shared" si="35"/>
        <v>0.20546819352364254</v>
      </c>
      <c r="BB135" s="35">
        <v>0.67</v>
      </c>
      <c r="BC135" s="35">
        <f t="shared" ref="BC135:BL135" si="36">(BC37/(BC37+BC38+BC39))</f>
        <v>0.34608133584702394</v>
      </c>
      <c r="BD135" s="35">
        <f t="shared" si="36"/>
        <v>0</v>
      </c>
      <c r="BE135" s="35">
        <f t="shared" si="36"/>
        <v>0.12334511964476605</v>
      </c>
      <c r="BF135" s="35">
        <f t="shared" si="36"/>
        <v>0.31320280837947373</v>
      </c>
      <c r="BG135" s="35">
        <f t="shared" si="36"/>
        <v>6.0648102269348921E-2</v>
      </c>
      <c r="BH135" s="35">
        <f t="shared" si="36"/>
        <v>0.18371385083713851</v>
      </c>
      <c r="BI135" s="35">
        <f t="shared" si="36"/>
        <v>0.28381374722838132</v>
      </c>
      <c r="BJ135" s="35">
        <f t="shared" si="36"/>
        <v>0.11805678531373591</v>
      </c>
      <c r="BK135" s="35">
        <f t="shared" si="36"/>
        <v>0.18011527377521613</v>
      </c>
      <c r="BL135" s="35">
        <f t="shared" si="36"/>
        <v>0</v>
      </c>
      <c r="BM135" s="37">
        <f t="shared" ref="BM135:BM136" si="37">AVERAGE(E135:BL135)</f>
        <v>0.29905119915055833</v>
      </c>
      <c r="BN135" s="38"/>
    </row>
    <row r="136" spans="1:66" ht="15.75" customHeight="1">
      <c r="A136" s="83">
        <v>59</v>
      </c>
      <c r="B136" s="86" t="s">
        <v>243</v>
      </c>
      <c r="C136" s="82" t="s">
        <v>87</v>
      </c>
      <c r="D136" s="67" t="s">
        <v>240</v>
      </c>
      <c r="E136" s="35">
        <f t="shared" ref="E136:AG136" si="38">(E39/(E37+E38+E39))</f>
        <v>1</v>
      </c>
      <c r="F136" s="35">
        <f t="shared" si="38"/>
        <v>0.74939855653568566</v>
      </c>
      <c r="G136" s="35">
        <f t="shared" si="38"/>
        <v>1</v>
      </c>
      <c r="H136" s="35">
        <f t="shared" si="38"/>
        <v>1</v>
      </c>
      <c r="I136" s="35">
        <f t="shared" si="38"/>
        <v>0.14123639731419307</v>
      </c>
      <c r="J136" s="35">
        <f t="shared" si="38"/>
        <v>1</v>
      </c>
      <c r="K136" s="35">
        <f t="shared" si="38"/>
        <v>0.75197173323238065</v>
      </c>
      <c r="L136" s="35">
        <f t="shared" si="38"/>
        <v>0.60003954132068016</v>
      </c>
      <c r="M136" s="35">
        <f t="shared" si="38"/>
        <v>0.63025066787927009</v>
      </c>
      <c r="N136" s="35">
        <f t="shared" si="38"/>
        <v>0.6602689010132502</v>
      </c>
      <c r="O136" s="35">
        <f t="shared" si="38"/>
        <v>0.81551976573938512</v>
      </c>
      <c r="P136" s="35">
        <f t="shared" si="38"/>
        <v>0.60646606526608948</v>
      </c>
      <c r="Q136" s="35">
        <f t="shared" si="38"/>
        <v>0.65854156737250624</v>
      </c>
      <c r="R136" s="35">
        <f t="shared" si="38"/>
        <v>1</v>
      </c>
      <c r="S136" s="35">
        <f t="shared" si="38"/>
        <v>0.50757109442324266</v>
      </c>
      <c r="T136" s="35">
        <f t="shared" si="38"/>
        <v>0.54136532016228611</v>
      </c>
      <c r="U136" s="35">
        <f t="shared" si="38"/>
        <v>0.52972159518434914</v>
      </c>
      <c r="V136" s="35">
        <f t="shared" si="38"/>
        <v>0.44369048297884472</v>
      </c>
      <c r="W136" s="35">
        <f t="shared" si="38"/>
        <v>0.30818802122820316</v>
      </c>
      <c r="X136" s="35">
        <f t="shared" si="38"/>
        <v>0.6334350899742931</v>
      </c>
      <c r="Y136" s="35">
        <f t="shared" si="38"/>
        <v>0.83399045445113096</v>
      </c>
      <c r="Z136" s="35">
        <f t="shared" si="38"/>
        <v>0.75701615842546466</v>
      </c>
      <c r="AA136" s="35">
        <f t="shared" si="38"/>
        <v>1</v>
      </c>
      <c r="AB136" s="35">
        <f t="shared" si="38"/>
        <v>0.69326329511905216</v>
      </c>
      <c r="AC136" s="35">
        <f t="shared" si="38"/>
        <v>0.55426813637528838</v>
      </c>
      <c r="AD136" s="35">
        <f t="shared" si="38"/>
        <v>0.75143623132899273</v>
      </c>
      <c r="AE136" s="35">
        <f t="shared" si="38"/>
        <v>0.7218762972187629</v>
      </c>
      <c r="AF136" s="35">
        <f t="shared" si="38"/>
        <v>0.66289741068502128</v>
      </c>
      <c r="AG136" s="35">
        <f t="shared" si="38"/>
        <v>0.29418915633357645</v>
      </c>
      <c r="AH136" s="35">
        <v>0</v>
      </c>
      <c r="AI136" s="35">
        <f t="shared" ref="AI136:BA136" si="39">(AI39/(AI37+AI38+AI39))</f>
        <v>0.65091222525499215</v>
      </c>
      <c r="AJ136" s="35">
        <f t="shared" si="39"/>
        <v>0.68517158148808899</v>
      </c>
      <c r="AK136" s="35">
        <f t="shared" si="39"/>
        <v>0.7377622377622377</v>
      </c>
      <c r="AL136" s="35">
        <f t="shared" si="39"/>
        <v>0.72206385404789053</v>
      </c>
      <c r="AM136" s="35">
        <f t="shared" si="39"/>
        <v>0.79676862107509394</v>
      </c>
      <c r="AN136" s="35">
        <f t="shared" si="39"/>
        <v>0.54625466373289966</v>
      </c>
      <c r="AO136" s="35">
        <f t="shared" si="39"/>
        <v>0.60268408970510334</v>
      </c>
      <c r="AP136" s="35">
        <f t="shared" si="39"/>
        <v>0.70899778838319172</v>
      </c>
      <c r="AQ136" s="35">
        <f t="shared" si="39"/>
        <v>0.78844933361540093</v>
      </c>
      <c r="AR136" s="35">
        <f t="shared" si="39"/>
        <v>0.79738628305136261</v>
      </c>
      <c r="AS136" s="35">
        <f t="shared" si="39"/>
        <v>0.37818296133291412</v>
      </c>
      <c r="AT136" s="35">
        <f t="shared" si="39"/>
        <v>0.34789134023713042</v>
      </c>
      <c r="AU136" s="35">
        <f t="shared" si="39"/>
        <v>0.34318555008210183</v>
      </c>
      <c r="AV136" s="35">
        <f t="shared" si="39"/>
        <v>1</v>
      </c>
      <c r="AW136" s="35">
        <f t="shared" si="39"/>
        <v>1</v>
      </c>
      <c r="AX136" s="35">
        <f t="shared" si="39"/>
        <v>1</v>
      </c>
      <c r="AY136" s="35">
        <f t="shared" si="39"/>
        <v>0.7945303992274344</v>
      </c>
      <c r="AZ136" s="35">
        <f t="shared" si="39"/>
        <v>0.79453039922743429</v>
      </c>
      <c r="BA136" s="35">
        <f t="shared" si="39"/>
        <v>0.79453180647635746</v>
      </c>
      <c r="BB136" s="35">
        <v>0.33</v>
      </c>
      <c r="BC136" s="35">
        <f t="shared" ref="BC136:BL136" si="40">(BC39/(BC37+BC38+BC39))</f>
        <v>0.65391866415297606</v>
      </c>
      <c r="BD136" s="35">
        <f t="shared" si="40"/>
        <v>1</v>
      </c>
      <c r="BE136" s="35">
        <f t="shared" si="40"/>
        <v>0.87665488035523398</v>
      </c>
      <c r="BF136" s="35">
        <f t="shared" si="40"/>
        <v>0.68679719162052622</v>
      </c>
      <c r="BG136" s="35">
        <f t="shared" si="40"/>
        <v>0.93935189773065109</v>
      </c>
      <c r="BH136" s="35">
        <f t="shared" si="40"/>
        <v>0.81628614916286146</v>
      </c>
      <c r="BI136" s="35">
        <f t="shared" si="40"/>
        <v>0.71618625277161863</v>
      </c>
      <c r="BJ136" s="35">
        <f t="shared" si="40"/>
        <v>0.88194321468626413</v>
      </c>
      <c r="BK136" s="35">
        <f t="shared" si="40"/>
        <v>0.81988472622478381</v>
      </c>
      <c r="BL136" s="35">
        <f t="shared" si="40"/>
        <v>1</v>
      </c>
      <c r="BM136" s="37">
        <f t="shared" si="37"/>
        <v>0.70094880084944178</v>
      </c>
      <c r="BN136" s="38"/>
    </row>
    <row r="137" spans="1:66" ht="15.75" customHeight="1">
      <c r="A137" s="71"/>
      <c r="B137" s="72" t="s">
        <v>244</v>
      </c>
      <c r="C137" s="52"/>
      <c r="D137" s="5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17"/>
      <c r="BN137" s="64"/>
    </row>
    <row r="138" spans="1:66" ht="15.75" customHeight="1">
      <c r="A138" s="71">
        <v>60</v>
      </c>
      <c r="B138" s="90" t="s">
        <v>245</v>
      </c>
      <c r="C138" s="21" t="s">
        <v>73</v>
      </c>
      <c r="D138" s="21" t="s">
        <v>246</v>
      </c>
      <c r="E138" s="24">
        <v>294</v>
      </c>
      <c r="F138" s="24">
        <v>400</v>
      </c>
      <c r="G138" s="24">
        <v>393</v>
      </c>
      <c r="H138" s="24">
        <v>124</v>
      </c>
      <c r="I138" s="24">
        <v>431</v>
      </c>
      <c r="J138" s="24">
        <v>433</v>
      </c>
      <c r="K138" s="24">
        <v>636</v>
      </c>
      <c r="L138" s="24">
        <v>506</v>
      </c>
      <c r="M138" s="24">
        <v>651</v>
      </c>
      <c r="N138" s="24">
        <v>601</v>
      </c>
      <c r="O138" s="24">
        <v>399</v>
      </c>
      <c r="P138" s="24">
        <v>1096</v>
      </c>
      <c r="Q138" s="24">
        <v>320</v>
      </c>
      <c r="R138" s="24">
        <v>662</v>
      </c>
      <c r="S138" s="24">
        <v>494</v>
      </c>
      <c r="T138" s="24">
        <v>292</v>
      </c>
      <c r="U138" s="24">
        <v>299</v>
      </c>
      <c r="V138" s="24">
        <v>493</v>
      </c>
      <c r="W138" s="24">
        <v>709</v>
      </c>
      <c r="X138" s="24">
        <v>648</v>
      </c>
      <c r="Y138" s="24">
        <v>519</v>
      </c>
      <c r="Z138" s="24">
        <v>319</v>
      </c>
      <c r="AA138" s="24">
        <v>432</v>
      </c>
      <c r="AB138" s="24">
        <v>800</v>
      </c>
      <c r="AC138" s="24">
        <v>400</v>
      </c>
      <c r="AD138" s="24">
        <v>264</v>
      </c>
      <c r="AE138" s="24">
        <v>230</v>
      </c>
      <c r="AF138" s="24">
        <v>410</v>
      </c>
      <c r="AG138" s="24">
        <v>615</v>
      </c>
      <c r="AH138" s="24">
        <v>618</v>
      </c>
      <c r="AI138" s="24">
        <v>446</v>
      </c>
      <c r="AJ138" s="24">
        <v>373</v>
      </c>
      <c r="AK138" s="24">
        <v>818</v>
      </c>
      <c r="AL138" s="24">
        <v>592</v>
      </c>
      <c r="AM138" s="24">
        <v>329</v>
      </c>
      <c r="AN138" s="24">
        <v>182</v>
      </c>
      <c r="AO138" s="24">
        <v>387</v>
      </c>
      <c r="AP138" s="24">
        <v>1031</v>
      </c>
      <c r="AQ138" s="24">
        <v>675</v>
      </c>
      <c r="AR138" s="24">
        <v>192</v>
      </c>
      <c r="AS138" s="24">
        <v>256</v>
      </c>
      <c r="AT138" s="24">
        <v>514</v>
      </c>
      <c r="AU138" s="24">
        <v>334</v>
      </c>
      <c r="AV138" s="24">
        <v>89</v>
      </c>
      <c r="AW138" s="24">
        <v>288</v>
      </c>
      <c r="AX138" s="24">
        <v>68</v>
      </c>
      <c r="AY138" s="24">
        <v>313.12</v>
      </c>
      <c r="AZ138" s="24">
        <v>176.13</v>
      </c>
      <c r="BA138" s="24">
        <v>1467.75</v>
      </c>
      <c r="BB138" s="24">
        <v>433</v>
      </c>
      <c r="BC138" s="24">
        <v>433</v>
      </c>
      <c r="BD138" s="24">
        <v>594</v>
      </c>
      <c r="BE138" s="24">
        <v>387</v>
      </c>
      <c r="BF138" s="24">
        <v>458</v>
      </c>
      <c r="BG138" s="24">
        <v>631</v>
      </c>
      <c r="BH138" s="24">
        <v>1234</v>
      </c>
      <c r="BI138" s="24">
        <v>444</v>
      </c>
      <c r="BJ138" s="24">
        <v>586</v>
      </c>
      <c r="BK138" s="24">
        <v>765</v>
      </c>
      <c r="BL138" s="24">
        <v>799</v>
      </c>
      <c r="BM138" s="17">
        <f t="shared" ref="BM138:BM141" si="41">SUM(E138:BL138)</f>
        <v>29783</v>
      </c>
      <c r="BN138" s="25"/>
    </row>
    <row r="139" spans="1:66" ht="15.75" customHeight="1">
      <c r="A139" s="71">
        <v>61</v>
      </c>
      <c r="B139" s="90" t="s">
        <v>247</v>
      </c>
      <c r="C139" s="21" t="s">
        <v>73</v>
      </c>
      <c r="D139" s="21" t="s">
        <v>248</v>
      </c>
      <c r="E139" s="24">
        <v>200</v>
      </c>
      <c r="F139" s="24">
        <v>104</v>
      </c>
      <c r="G139" s="24">
        <v>124</v>
      </c>
      <c r="H139" s="24">
        <v>907</v>
      </c>
      <c r="I139" s="24">
        <v>145</v>
      </c>
      <c r="J139" s="24">
        <v>160</v>
      </c>
      <c r="K139" s="24">
        <v>186</v>
      </c>
      <c r="L139" s="24">
        <v>501</v>
      </c>
      <c r="M139" s="24">
        <v>17</v>
      </c>
      <c r="N139" s="24">
        <v>218</v>
      </c>
      <c r="O139" s="24">
        <v>383</v>
      </c>
      <c r="P139" s="24">
        <v>634</v>
      </c>
      <c r="Q139" s="24">
        <v>75</v>
      </c>
      <c r="R139" s="24">
        <v>254</v>
      </c>
      <c r="S139" s="24">
        <v>59</v>
      </c>
      <c r="T139" s="24">
        <v>176</v>
      </c>
      <c r="U139" s="24">
        <v>183</v>
      </c>
      <c r="V139" s="24">
        <v>170</v>
      </c>
      <c r="W139" s="24">
        <v>666</v>
      </c>
      <c r="X139" s="24">
        <v>748</v>
      </c>
      <c r="Y139" s="24">
        <v>553</v>
      </c>
      <c r="Z139" s="24">
        <v>160</v>
      </c>
      <c r="AA139" s="24"/>
      <c r="AB139" s="24">
        <v>76</v>
      </c>
      <c r="AC139" s="24">
        <v>275</v>
      </c>
      <c r="AD139" s="24">
        <v>79</v>
      </c>
      <c r="AE139" s="24"/>
      <c r="AF139" s="24"/>
      <c r="AG139" s="24">
        <v>84</v>
      </c>
      <c r="AH139" s="24">
        <v>312</v>
      </c>
      <c r="AI139" s="24">
        <v>39</v>
      </c>
      <c r="AJ139" s="24">
        <v>353</v>
      </c>
      <c r="AK139" s="24">
        <v>546</v>
      </c>
      <c r="AL139" s="24">
        <v>405</v>
      </c>
      <c r="AM139" s="24">
        <v>285</v>
      </c>
      <c r="AN139" s="24">
        <v>0</v>
      </c>
      <c r="AO139" s="24">
        <v>119</v>
      </c>
      <c r="AP139" s="24">
        <v>160</v>
      </c>
      <c r="AQ139" s="24">
        <v>247</v>
      </c>
      <c r="AR139" s="24">
        <v>0</v>
      </c>
      <c r="AS139" s="24"/>
      <c r="AT139" s="24">
        <v>96</v>
      </c>
      <c r="AU139" s="24">
        <v>523</v>
      </c>
      <c r="AV139" s="24">
        <v>10</v>
      </c>
      <c r="AW139" s="24">
        <v>45</v>
      </c>
      <c r="AX139" s="24">
        <v>12</v>
      </c>
      <c r="AY139" s="24">
        <v>43.2</v>
      </c>
      <c r="AZ139" s="24">
        <v>24.3</v>
      </c>
      <c r="BA139" s="24">
        <v>202.5</v>
      </c>
      <c r="BB139" s="24">
        <v>91</v>
      </c>
      <c r="BC139" s="24">
        <v>91</v>
      </c>
      <c r="BD139" s="24">
        <v>116</v>
      </c>
      <c r="BE139" s="24">
        <v>213</v>
      </c>
      <c r="BF139" s="24">
        <v>139</v>
      </c>
      <c r="BG139" s="24">
        <v>283</v>
      </c>
      <c r="BH139" s="24">
        <v>578</v>
      </c>
      <c r="BI139" s="24">
        <v>311</v>
      </c>
      <c r="BJ139" s="24">
        <v>180</v>
      </c>
      <c r="BK139" s="24">
        <v>337</v>
      </c>
      <c r="BL139" s="24">
        <v>618</v>
      </c>
      <c r="BM139" s="17">
        <f t="shared" si="41"/>
        <v>13516</v>
      </c>
      <c r="BN139" s="25"/>
    </row>
    <row r="140" spans="1:66" ht="15.75" customHeight="1">
      <c r="A140" s="71">
        <v>62</v>
      </c>
      <c r="B140" s="90" t="s">
        <v>249</v>
      </c>
      <c r="C140" s="21" t="s">
        <v>73</v>
      </c>
      <c r="D140" s="21" t="s">
        <v>250</v>
      </c>
      <c r="E140" s="24">
        <v>224</v>
      </c>
      <c r="F140" s="24">
        <v>123</v>
      </c>
      <c r="G140" s="24">
        <v>249</v>
      </c>
      <c r="H140" s="24">
        <v>175</v>
      </c>
      <c r="I140" s="24">
        <v>106</v>
      </c>
      <c r="J140" s="24">
        <v>121</v>
      </c>
      <c r="K140" s="24">
        <v>51</v>
      </c>
      <c r="L140" s="24">
        <v>117</v>
      </c>
      <c r="M140" s="24">
        <v>215</v>
      </c>
      <c r="N140" s="24">
        <v>131</v>
      </c>
      <c r="O140" s="24">
        <v>139</v>
      </c>
      <c r="P140" s="24">
        <v>306</v>
      </c>
      <c r="Q140" s="24">
        <v>148</v>
      </c>
      <c r="R140" s="24">
        <v>104</v>
      </c>
      <c r="S140" s="24">
        <v>55</v>
      </c>
      <c r="T140" s="24">
        <v>79</v>
      </c>
      <c r="U140" s="24">
        <v>66</v>
      </c>
      <c r="V140" s="24">
        <v>269</v>
      </c>
      <c r="W140" s="24">
        <v>134</v>
      </c>
      <c r="X140" s="24">
        <v>186</v>
      </c>
      <c r="Y140" s="24">
        <v>277</v>
      </c>
      <c r="Z140" s="24">
        <v>45</v>
      </c>
      <c r="AA140" s="24">
        <v>24</v>
      </c>
      <c r="AB140" s="24">
        <v>57</v>
      </c>
      <c r="AC140" s="24">
        <v>66</v>
      </c>
      <c r="AD140" s="24">
        <v>53</v>
      </c>
      <c r="AE140" s="24">
        <v>9</v>
      </c>
      <c r="AF140" s="24">
        <v>285</v>
      </c>
      <c r="AG140" s="24">
        <v>88</v>
      </c>
      <c r="AH140" s="24">
        <v>68</v>
      </c>
      <c r="AI140" s="24">
        <v>53</v>
      </c>
      <c r="AJ140" s="24">
        <v>81</v>
      </c>
      <c r="AK140" s="24">
        <v>356</v>
      </c>
      <c r="AL140" s="24">
        <v>257</v>
      </c>
      <c r="AM140" s="24">
        <v>67</v>
      </c>
      <c r="AN140" s="24">
        <v>0</v>
      </c>
      <c r="AO140" s="24">
        <v>91</v>
      </c>
      <c r="AP140" s="24">
        <v>176</v>
      </c>
      <c r="AQ140" s="24">
        <v>69</v>
      </c>
      <c r="AR140" s="24">
        <v>0</v>
      </c>
      <c r="AS140" s="24">
        <v>43</v>
      </c>
      <c r="AT140" s="24">
        <v>8</v>
      </c>
      <c r="AU140" s="24">
        <v>137</v>
      </c>
      <c r="AV140" s="24">
        <v>5</v>
      </c>
      <c r="AW140" s="24">
        <v>0</v>
      </c>
      <c r="AX140" s="24">
        <v>52</v>
      </c>
      <c r="AY140" s="24">
        <v>51.04</v>
      </c>
      <c r="AZ140" s="24">
        <v>28.71</v>
      </c>
      <c r="BA140" s="24">
        <v>239.25</v>
      </c>
      <c r="BB140" s="24">
        <v>109</v>
      </c>
      <c r="BC140" s="24">
        <v>109</v>
      </c>
      <c r="BD140" s="24">
        <v>282</v>
      </c>
      <c r="BE140" s="24">
        <v>213</v>
      </c>
      <c r="BF140" s="24">
        <v>116</v>
      </c>
      <c r="BG140" s="24">
        <v>78</v>
      </c>
      <c r="BH140" s="24">
        <v>420</v>
      </c>
      <c r="BI140" s="24">
        <v>58</v>
      </c>
      <c r="BJ140" s="24">
        <v>61</v>
      </c>
      <c r="BK140" s="24">
        <v>146</v>
      </c>
      <c r="BL140" s="24">
        <v>205</v>
      </c>
      <c r="BM140" s="17">
        <f t="shared" si="41"/>
        <v>7481</v>
      </c>
      <c r="BN140" s="25"/>
    </row>
    <row r="141" spans="1:66" ht="15.75" customHeight="1">
      <c r="A141" s="71">
        <v>63</v>
      </c>
      <c r="B141" s="90" t="s">
        <v>251</v>
      </c>
      <c r="C141" s="91" t="s">
        <v>73</v>
      </c>
      <c r="D141" s="21" t="s">
        <v>250</v>
      </c>
      <c r="E141" s="24">
        <v>0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0</v>
      </c>
      <c r="R141" s="24">
        <v>0</v>
      </c>
      <c r="S141" s="24">
        <v>0</v>
      </c>
      <c r="T141" s="24">
        <v>0</v>
      </c>
      <c r="U141" s="24">
        <v>0</v>
      </c>
      <c r="V141" s="24">
        <v>0</v>
      </c>
      <c r="W141" s="24">
        <v>0</v>
      </c>
      <c r="X141" s="24">
        <v>0</v>
      </c>
      <c r="Y141" s="24">
        <v>0</v>
      </c>
      <c r="Z141" s="24">
        <v>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>
        <v>0</v>
      </c>
      <c r="AG141" s="24">
        <v>0</v>
      </c>
      <c r="AH141" s="24">
        <v>0</v>
      </c>
      <c r="AI141" s="24">
        <v>0</v>
      </c>
      <c r="AJ141" s="24">
        <v>0</v>
      </c>
      <c r="AK141" s="24">
        <v>0</v>
      </c>
      <c r="AL141" s="24">
        <v>0</v>
      </c>
      <c r="AM141" s="24">
        <v>0</v>
      </c>
      <c r="AN141" s="24">
        <v>0</v>
      </c>
      <c r="AO141" s="24">
        <v>0</v>
      </c>
      <c r="AP141" s="24">
        <v>0</v>
      </c>
      <c r="AQ141" s="24">
        <v>0</v>
      </c>
      <c r="AR141" s="24">
        <v>0</v>
      </c>
      <c r="AS141" s="24">
        <v>0</v>
      </c>
      <c r="AT141" s="24">
        <v>0</v>
      </c>
      <c r="AU141" s="24">
        <v>0</v>
      </c>
      <c r="AV141" s="24">
        <v>0</v>
      </c>
      <c r="AW141" s="24">
        <v>0</v>
      </c>
      <c r="AX141" s="24">
        <v>0</v>
      </c>
      <c r="AY141" s="24">
        <v>0</v>
      </c>
      <c r="AZ141" s="24">
        <v>0</v>
      </c>
      <c r="BA141" s="24">
        <v>0</v>
      </c>
      <c r="BB141" s="24">
        <v>0</v>
      </c>
      <c r="BC141" s="24">
        <v>0</v>
      </c>
      <c r="BD141" s="24">
        <v>0</v>
      </c>
      <c r="BE141" s="24">
        <v>0</v>
      </c>
      <c r="BF141" s="24">
        <v>0</v>
      </c>
      <c r="BG141" s="24">
        <v>0</v>
      </c>
      <c r="BH141" s="24">
        <v>0</v>
      </c>
      <c r="BI141" s="24">
        <v>0</v>
      </c>
      <c r="BJ141" s="24">
        <v>0</v>
      </c>
      <c r="BK141" s="24">
        <v>0</v>
      </c>
      <c r="BL141" s="24">
        <v>0</v>
      </c>
      <c r="BM141" s="17">
        <f t="shared" si="41"/>
        <v>0</v>
      </c>
      <c r="BN141" s="25"/>
    </row>
    <row r="142" spans="1:66" ht="15.75" customHeight="1">
      <c r="A142" s="92"/>
      <c r="B142" s="52"/>
      <c r="C142" s="52"/>
      <c r="D142" s="5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4"/>
      <c r="BN142" s="93"/>
    </row>
    <row r="143" spans="1:66" ht="15.75" customHeight="1">
      <c r="A143" s="53"/>
      <c r="B143" s="52"/>
      <c r="C143" s="52"/>
      <c r="D143" s="5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4"/>
      <c r="BN143" s="93"/>
    </row>
    <row r="144" spans="1:66" ht="15.75" customHeight="1">
      <c r="A144" s="92"/>
      <c r="B144" s="52"/>
      <c r="C144" s="52"/>
      <c r="D144" s="5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4"/>
      <c r="BN144" s="93"/>
    </row>
    <row r="145" spans="1:66" ht="15.75" customHeight="1">
      <c r="A145" s="61"/>
      <c r="B145" s="52"/>
      <c r="C145" s="52"/>
      <c r="D145" s="5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4"/>
      <c r="BN145" s="93"/>
    </row>
    <row r="146" spans="1:66" ht="15.75" customHeight="1">
      <c r="A146" s="61"/>
      <c r="B146" s="52"/>
      <c r="C146" s="52"/>
      <c r="D146" s="5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4"/>
      <c r="BN146" s="93"/>
    </row>
    <row r="147" spans="1:66" ht="15.75" customHeight="1">
      <c r="A147" s="61"/>
      <c r="B147" s="52"/>
      <c r="C147" s="52"/>
      <c r="D147" s="5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4"/>
      <c r="BN147" s="93"/>
    </row>
    <row r="148" spans="1:66" ht="15.75" customHeight="1">
      <c r="A148" s="61"/>
      <c r="B148" s="52"/>
      <c r="C148" s="52"/>
      <c r="D148" s="5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4"/>
      <c r="BN148" s="93"/>
    </row>
    <row r="149" spans="1:66" ht="15.75" customHeight="1">
      <c r="A149" s="61"/>
      <c r="B149" s="52"/>
      <c r="C149" s="52"/>
      <c r="D149" s="5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4"/>
      <c r="BN149" s="93"/>
    </row>
    <row r="150" spans="1:66" ht="15.75" customHeight="1">
      <c r="A150" s="61"/>
      <c r="B150" s="52"/>
      <c r="C150" s="52"/>
      <c r="D150" s="5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4"/>
      <c r="BN150" s="93"/>
    </row>
    <row r="151" spans="1:66" ht="15.75" customHeight="1">
      <c r="A151" s="61"/>
      <c r="B151" s="52"/>
      <c r="C151" s="52"/>
      <c r="D151" s="5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4"/>
      <c r="BN151" s="93"/>
    </row>
    <row r="152" spans="1:66" ht="15.75" customHeight="1">
      <c r="A152" s="61"/>
      <c r="B152" s="52"/>
      <c r="C152" s="52"/>
      <c r="D152" s="5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4"/>
      <c r="BN152" s="93"/>
    </row>
    <row r="153" spans="1:66" ht="15.75" customHeight="1">
      <c r="A153" s="61"/>
      <c r="B153" s="52"/>
      <c r="C153" s="52"/>
      <c r="D153" s="5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4"/>
      <c r="BN153" s="93"/>
    </row>
    <row r="154" spans="1:66" ht="15.75" customHeight="1">
      <c r="A154" s="61"/>
      <c r="B154" s="52"/>
      <c r="C154" s="52"/>
      <c r="D154" s="5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4"/>
      <c r="BN154" s="93"/>
    </row>
    <row r="155" spans="1:66" ht="15.75" customHeight="1">
      <c r="A155" s="61"/>
      <c r="B155" s="52"/>
      <c r="C155" s="52"/>
      <c r="D155" s="5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4"/>
      <c r="BN155" s="93"/>
    </row>
    <row r="156" spans="1:66" ht="15.75" customHeight="1">
      <c r="A156" s="61"/>
      <c r="B156" s="52"/>
      <c r="C156" s="52"/>
      <c r="D156" s="5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4"/>
      <c r="BN156" s="93"/>
    </row>
    <row r="157" spans="1:66" ht="15.75" customHeight="1">
      <c r="A157" s="61"/>
      <c r="B157" s="52"/>
      <c r="C157" s="52"/>
      <c r="D157" s="5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4"/>
      <c r="BN157" s="93"/>
    </row>
    <row r="158" spans="1:66" ht="15.75" customHeight="1">
      <c r="A158" s="61"/>
      <c r="B158" s="52"/>
      <c r="C158" s="52"/>
      <c r="D158" s="5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4"/>
      <c r="BN158" s="93"/>
    </row>
    <row r="159" spans="1:66" ht="15.75" customHeight="1">
      <c r="A159" s="61"/>
      <c r="B159" s="52"/>
      <c r="C159" s="52"/>
      <c r="D159" s="5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4"/>
      <c r="BN159" s="93"/>
    </row>
    <row r="160" spans="1:66" ht="15.75" customHeight="1">
      <c r="A160" s="61"/>
      <c r="B160" s="52"/>
      <c r="C160" s="52"/>
      <c r="D160" s="5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4"/>
      <c r="BN160" s="93"/>
    </row>
    <row r="161" spans="1:66" ht="15.75" customHeight="1">
      <c r="A161" s="61"/>
      <c r="B161" s="52"/>
      <c r="C161" s="52"/>
      <c r="D161" s="5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4"/>
      <c r="BN161" s="93"/>
    </row>
    <row r="162" spans="1:66" ht="15.75" customHeight="1">
      <c r="A162" s="61"/>
      <c r="B162" s="52"/>
      <c r="C162" s="52"/>
      <c r="D162" s="5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4"/>
      <c r="BN162" s="93"/>
    </row>
    <row r="163" spans="1:66" ht="15.75" customHeight="1">
      <c r="A163" s="61"/>
      <c r="B163" s="52"/>
      <c r="C163" s="52"/>
      <c r="D163" s="5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4"/>
      <c r="BN163" s="93"/>
    </row>
    <row r="164" spans="1:66" ht="15.75" customHeight="1">
      <c r="A164" s="61"/>
      <c r="B164" s="52"/>
      <c r="C164" s="52"/>
      <c r="D164" s="5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4"/>
      <c r="BN164" s="93"/>
    </row>
    <row r="165" spans="1:66" ht="15.75" customHeight="1">
      <c r="A165" s="61"/>
      <c r="B165" s="52"/>
      <c r="C165" s="52"/>
      <c r="D165" s="5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4"/>
      <c r="BN165" s="93"/>
    </row>
    <row r="166" spans="1:66" ht="15.75" customHeight="1">
      <c r="A166" s="61"/>
      <c r="B166" s="52"/>
      <c r="C166" s="52"/>
      <c r="D166" s="5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4"/>
      <c r="BN166" s="93"/>
    </row>
    <row r="167" spans="1:66" ht="15.75" customHeight="1">
      <c r="A167" s="61"/>
      <c r="B167" s="52"/>
      <c r="C167" s="52"/>
      <c r="D167" s="5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4"/>
      <c r="BN167" s="93"/>
    </row>
    <row r="168" spans="1:66" ht="15.75" customHeight="1">
      <c r="A168" s="61"/>
      <c r="B168" s="52"/>
      <c r="C168" s="52"/>
      <c r="D168" s="5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4"/>
      <c r="BN168" s="93"/>
    </row>
    <row r="169" spans="1:66" ht="15.75" customHeight="1">
      <c r="A169" s="61"/>
      <c r="B169" s="52"/>
      <c r="C169" s="52"/>
      <c r="D169" s="5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4"/>
      <c r="BN169" s="93"/>
    </row>
    <row r="170" spans="1:66" ht="15.75" customHeight="1">
      <c r="A170" s="61"/>
      <c r="B170" s="52"/>
      <c r="C170" s="52"/>
      <c r="D170" s="5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4"/>
      <c r="BN170" s="93"/>
    </row>
    <row r="171" spans="1:66" ht="15.75" customHeight="1">
      <c r="A171" s="61"/>
      <c r="B171" s="52"/>
      <c r="C171" s="52"/>
      <c r="D171" s="5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4"/>
      <c r="BN171" s="93"/>
    </row>
    <row r="172" spans="1:66" ht="15.75" customHeight="1">
      <c r="A172" s="61"/>
      <c r="B172" s="52"/>
      <c r="C172" s="52"/>
      <c r="D172" s="5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4"/>
      <c r="BN172" s="93"/>
    </row>
    <row r="173" spans="1:66" ht="15.75" customHeight="1">
      <c r="A173" s="61"/>
      <c r="B173" s="52"/>
      <c r="C173" s="52"/>
      <c r="D173" s="5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4"/>
      <c r="BN173" s="93"/>
    </row>
    <row r="174" spans="1:66" ht="15.75" customHeight="1">
      <c r="A174" s="61"/>
      <c r="B174" s="52"/>
      <c r="C174" s="52"/>
      <c r="D174" s="5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4"/>
      <c r="BN174" s="93"/>
    </row>
    <row r="175" spans="1:66" ht="15.75" customHeight="1">
      <c r="A175" s="61"/>
      <c r="B175" s="52"/>
      <c r="C175" s="52"/>
      <c r="D175" s="5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4"/>
      <c r="BN175" s="93"/>
    </row>
    <row r="176" spans="1:66" ht="15.75" customHeight="1">
      <c r="A176" s="61"/>
      <c r="B176" s="52"/>
      <c r="C176" s="52"/>
      <c r="D176" s="5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4"/>
      <c r="BN176" s="93"/>
    </row>
    <row r="177" spans="1:66" ht="15.75" customHeight="1">
      <c r="A177" s="61"/>
      <c r="B177" s="52"/>
      <c r="C177" s="52"/>
      <c r="D177" s="5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4"/>
      <c r="BN177" s="93"/>
    </row>
    <row r="178" spans="1:66" ht="15.75" customHeight="1">
      <c r="A178" s="61"/>
      <c r="B178" s="52"/>
      <c r="C178" s="52"/>
      <c r="D178" s="5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4"/>
      <c r="BN178" s="93"/>
    </row>
    <row r="179" spans="1:66" ht="15.75" customHeight="1">
      <c r="A179" s="61"/>
      <c r="B179" s="52"/>
      <c r="C179" s="52"/>
      <c r="D179" s="5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4"/>
      <c r="BN179" s="93"/>
    </row>
    <row r="180" spans="1:66" ht="15.75" customHeight="1">
      <c r="A180" s="61"/>
      <c r="B180" s="52"/>
      <c r="C180" s="52"/>
      <c r="D180" s="5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4"/>
      <c r="BN180" s="93"/>
    </row>
    <row r="181" spans="1:66" ht="15.75" customHeight="1">
      <c r="A181" s="61"/>
      <c r="B181" s="52"/>
      <c r="C181" s="52"/>
      <c r="D181" s="5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4"/>
      <c r="BN181" s="93"/>
    </row>
    <row r="182" spans="1:66" ht="15.75" customHeight="1">
      <c r="A182" s="61"/>
      <c r="B182" s="52"/>
      <c r="C182" s="52"/>
      <c r="D182" s="5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4"/>
      <c r="BN182" s="93"/>
    </row>
    <row r="183" spans="1:66" ht="15.75" customHeight="1">
      <c r="A183" s="61"/>
      <c r="B183" s="52"/>
      <c r="C183" s="52"/>
      <c r="D183" s="5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4"/>
      <c r="BN183" s="93"/>
    </row>
    <row r="184" spans="1:66" ht="15.75" customHeight="1">
      <c r="A184" s="61"/>
      <c r="B184" s="52"/>
      <c r="C184" s="52"/>
      <c r="D184" s="5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4"/>
      <c r="BN184" s="93"/>
    </row>
    <row r="185" spans="1:66" ht="15.75" customHeight="1">
      <c r="A185" s="61"/>
      <c r="B185" s="52"/>
      <c r="C185" s="52"/>
      <c r="D185" s="5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4"/>
      <c r="BN185" s="93"/>
    </row>
    <row r="186" spans="1:66" ht="15.75" customHeight="1">
      <c r="A186" s="61"/>
      <c r="B186" s="52"/>
      <c r="C186" s="52"/>
      <c r="D186" s="5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4"/>
      <c r="BN186" s="93"/>
    </row>
    <row r="187" spans="1:66" ht="15.75" customHeight="1">
      <c r="A187" s="61"/>
      <c r="B187" s="52"/>
      <c r="C187" s="52"/>
      <c r="D187" s="5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4"/>
      <c r="BN187" s="93"/>
    </row>
    <row r="188" spans="1:66" ht="15.75" customHeight="1">
      <c r="A188" s="61"/>
      <c r="B188" s="52"/>
      <c r="C188" s="52"/>
      <c r="D188" s="5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4"/>
      <c r="BN188" s="93"/>
    </row>
    <row r="189" spans="1:66" ht="15.75" customHeight="1">
      <c r="A189" s="61"/>
      <c r="B189" s="52"/>
      <c r="C189" s="52"/>
      <c r="D189" s="5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4"/>
      <c r="BN189" s="93"/>
    </row>
    <row r="190" spans="1:66" ht="15.75" customHeight="1">
      <c r="A190" s="61"/>
      <c r="B190" s="52"/>
      <c r="C190" s="52"/>
      <c r="D190" s="5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4"/>
      <c r="BN190" s="93"/>
    </row>
    <row r="191" spans="1:66" ht="15.75" customHeight="1">
      <c r="A191" s="61"/>
      <c r="B191" s="52"/>
      <c r="C191" s="52"/>
      <c r="D191" s="5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4"/>
      <c r="BN191" s="93"/>
    </row>
    <row r="192" spans="1:66" ht="15.75" customHeight="1">
      <c r="A192" s="61"/>
      <c r="B192" s="52"/>
      <c r="C192" s="52"/>
      <c r="D192" s="5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4"/>
      <c r="BN192" s="93"/>
    </row>
    <row r="193" spans="1:66" ht="15.75" customHeight="1">
      <c r="A193" s="61"/>
      <c r="B193" s="52"/>
      <c r="C193" s="52"/>
      <c r="D193" s="5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4"/>
      <c r="BN193" s="93"/>
    </row>
    <row r="194" spans="1:66" ht="15.75" customHeight="1">
      <c r="A194" s="61"/>
      <c r="B194" s="52"/>
      <c r="C194" s="52"/>
      <c r="D194" s="5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93"/>
      <c r="AZ194" s="93"/>
      <c r="BA194" s="93"/>
      <c r="BB194" s="93"/>
      <c r="BC194" s="93"/>
      <c r="BD194" s="93"/>
      <c r="BE194" s="93"/>
      <c r="BF194" s="93"/>
      <c r="BG194" s="93"/>
      <c r="BH194" s="93"/>
      <c r="BI194" s="93"/>
      <c r="BJ194" s="93"/>
      <c r="BK194" s="93"/>
      <c r="BL194" s="93"/>
      <c r="BM194" s="94"/>
      <c r="BN194" s="93"/>
    </row>
    <row r="195" spans="1:66" ht="15.75" customHeight="1">
      <c r="A195" s="61"/>
      <c r="B195" s="52"/>
      <c r="C195" s="52"/>
      <c r="D195" s="5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93"/>
      <c r="AZ195" s="93"/>
      <c r="BA195" s="93"/>
      <c r="BB195" s="93"/>
      <c r="BC195" s="93"/>
      <c r="BD195" s="93"/>
      <c r="BE195" s="93"/>
      <c r="BF195" s="93"/>
      <c r="BG195" s="93"/>
      <c r="BH195" s="93"/>
      <c r="BI195" s="93"/>
      <c r="BJ195" s="93"/>
      <c r="BK195" s="93"/>
      <c r="BL195" s="93"/>
      <c r="BM195" s="94"/>
      <c r="BN195" s="93"/>
    </row>
    <row r="196" spans="1:66" ht="15.75" customHeight="1">
      <c r="A196" s="61"/>
      <c r="B196" s="52"/>
      <c r="C196" s="52"/>
      <c r="D196" s="5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93"/>
      <c r="AZ196" s="93"/>
      <c r="BA196" s="93"/>
      <c r="BB196" s="93"/>
      <c r="BC196" s="93"/>
      <c r="BD196" s="93"/>
      <c r="BE196" s="93"/>
      <c r="BF196" s="93"/>
      <c r="BG196" s="93"/>
      <c r="BH196" s="93"/>
      <c r="BI196" s="93"/>
      <c r="BJ196" s="93"/>
      <c r="BK196" s="93"/>
      <c r="BL196" s="93"/>
      <c r="BM196" s="94"/>
      <c r="BN196" s="93"/>
    </row>
    <row r="197" spans="1:66" ht="15.75" customHeight="1">
      <c r="A197" s="61"/>
      <c r="B197" s="52"/>
      <c r="C197" s="52"/>
      <c r="D197" s="5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93"/>
      <c r="AZ197" s="93"/>
      <c r="BA197" s="93"/>
      <c r="BB197" s="93"/>
      <c r="BC197" s="93"/>
      <c r="BD197" s="93"/>
      <c r="BE197" s="93"/>
      <c r="BF197" s="93"/>
      <c r="BG197" s="93"/>
      <c r="BH197" s="93"/>
      <c r="BI197" s="93"/>
      <c r="BJ197" s="93"/>
      <c r="BK197" s="93"/>
      <c r="BL197" s="93"/>
      <c r="BM197" s="94"/>
      <c r="BN197" s="93"/>
    </row>
    <row r="198" spans="1:66" ht="15.75" customHeight="1">
      <c r="A198" s="61"/>
      <c r="B198" s="52"/>
      <c r="C198" s="52"/>
      <c r="D198" s="5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4"/>
      <c r="BN198" s="93"/>
    </row>
    <row r="199" spans="1:66" ht="15.75" customHeight="1">
      <c r="A199" s="61"/>
      <c r="B199" s="52"/>
      <c r="C199" s="52"/>
      <c r="D199" s="5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93"/>
      <c r="AZ199" s="93"/>
      <c r="BA199" s="93"/>
      <c r="BB199" s="93"/>
      <c r="BC199" s="93"/>
      <c r="BD199" s="93"/>
      <c r="BE199" s="93"/>
      <c r="BF199" s="93"/>
      <c r="BG199" s="93"/>
      <c r="BH199" s="93"/>
      <c r="BI199" s="93"/>
      <c r="BJ199" s="93"/>
      <c r="BK199" s="93"/>
      <c r="BL199" s="93"/>
      <c r="BM199" s="94"/>
      <c r="BN199" s="93"/>
    </row>
    <row r="200" spans="1:66" ht="15.75" customHeight="1">
      <c r="A200" s="61"/>
      <c r="B200" s="52"/>
      <c r="C200" s="52"/>
      <c r="D200" s="5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93"/>
      <c r="AZ200" s="93"/>
      <c r="BA200" s="93"/>
      <c r="BB200" s="93"/>
      <c r="BC200" s="93"/>
      <c r="BD200" s="93"/>
      <c r="BE200" s="93"/>
      <c r="BF200" s="93"/>
      <c r="BG200" s="93"/>
      <c r="BH200" s="93"/>
      <c r="BI200" s="93"/>
      <c r="BJ200" s="93"/>
      <c r="BK200" s="93"/>
      <c r="BL200" s="93"/>
      <c r="BM200" s="94"/>
      <c r="BN200" s="93"/>
    </row>
    <row r="201" spans="1:66" ht="15.75" customHeight="1">
      <c r="A201" s="61"/>
      <c r="B201" s="52"/>
      <c r="C201" s="52"/>
      <c r="D201" s="5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93"/>
      <c r="AZ201" s="93"/>
      <c r="BA201" s="93"/>
      <c r="BB201" s="93"/>
      <c r="BC201" s="93"/>
      <c r="BD201" s="93"/>
      <c r="BE201" s="93"/>
      <c r="BF201" s="93"/>
      <c r="BG201" s="93"/>
      <c r="BH201" s="93"/>
      <c r="BI201" s="93"/>
      <c r="BJ201" s="93"/>
      <c r="BK201" s="93"/>
      <c r="BL201" s="93"/>
      <c r="BM201" s="94"/>
      <c r="BN201" s="93"/>
    </row>
    <row r="202" spans="1:66" ht="15.75" customHeight="1">
      <c r="A202" s="61"/>
      <c r="B202" s="52"/>
      <c r="C202" s="52"/>
      <c r="D202" s="5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93"/>
      <c r="AZ202" s="93"/>
      <c r="BA202" s="93"/>
      <c r="BB202" s="93"/>
      <c r="BC202" s="93"/>
      <c r="BD202" s="93"/>
      <c r="BE202" s="93"/>
      <c r="BF202" s="93"/>
      <c r="BG202" s="93"/>
      <c r="BH202" s="93"/>
      <c r="BI202" s="93"/>
      <c r="BJ202" s="93"/>
      <c r="BK202" s="93"/>
      <c r="BL202" s="93"/>
      <c r="BM202" s="94"/>
      <c r="BN202" s="93"/>
    </row>
    <row r="203" spans="1:66" ht="15.75" customHeight="1">
      <c r="A203" s="61"/>
      <c r="B203" s="52"/>
      <c r="C203" s="52"/>
      <c r="D203" s="5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93"/>
      <c r="AZ203" s="93"/>
      <c r="BA203" s="93"/>
      <c r="BB203" s="93"/>
      <c r="BC203" s="93"/>
      <c r="BD203" s="93"/>
      <c r="BE203" s="93"/>
      <c r="BF203" s="93"/>
      <c r="BG203" s="93"/>
      <c r="BH203" s="93"/>
      <c r="BI203" s="93"/>
      <c r="BJ203" s="93"/>
      <c r="BK203" s="93"/>
      <c r="BL203" s="93"/>
      <c r="BM203" s="94"/>
      <c r="BN203" s="93"/>
    </row>
    <row r="204" spans="1:66" ht="15.75" customHeight="1">
      <c r="A204" s="61"/>
      <c r="B204" s="52"/>
      <c r="C204" s="52"/>
      <c r="D204" s="5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93"/>
      <c r="AZ204" s="93"/>
      <c r="BA204" s="93"/>
      <c r="BB204" s="93"/>
      <c r="BC204" s="93"/>
      <c r="BD204" s="93"/>
      <c r="BE204" s="93"/>
      <c r="BF204" s="93"/>
      <c r="BG204" s="93"/>
      <c r="BH204" s="93"/>
      <c r="BI204" s="93"/>
      <c r="BJ204" s="93"/>
      <c r="BK204" s="93"/>
      <c r="BL204" s="93"/>
      <c r="BM204" s="94"/>
      <c r="BN204" s="93"/>
    </row>
    <row r="205" spans="1:66" ht="15.75" customHeight="1">
      <c r="A205" s="61"/>
      <c r="B205" s="52"/>
      <c r="C205" s="52"/>
      <c r="D205" s="5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93"/>
      <c r="AZ205" s="93"/>
      <c r="BA205" s="93"/>
      <c r="BB205" s="93"/>
      <c r="BC205" s="93"/>
      <c r="BD205" s="93"/>
      <c r="BE205" s="93"/>
      <c r="BF205" s="93"/>
      <c r="BG205" s="93"/>
      <c r="BH205" s="93"/>
      <c r="BI205" s="93"/>
      <c r="BJ205" s="93"/>
      <c r="BK205" s="93"/>
      <c r="BL205" s="93"/>
      <c r="BM205" s="94"/>
      <c r="BN205" s="93"/>
    </row>
    <row r="206" spans="1:66" ht="15.75" customHeight="1">
      <c r="A206" s="61"/>
      <c r="B206" s="52"/>
      <c r="C206" s="52"/>
      <c r="D206" s="5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93"/>
      <c r="AZ206" s="93"/>
      <c r="BA206" s="93"/>
      <c r="BB206" s="93"/>
      <c r="BC206" s="93"/>
      <c r="BD206" s="93"/>
      <c r="BE206" s="93"/>
      <c r="BF206" s="93"/>
      <c r="BG206" s="93"/>
      <c r="BH206" s="93"/>
      <c r="BI206" s="93"/>
      <c r="BJ206" s="93"/>
      <c r="BK206" s="93"/>
      <c r="BL206" s="93"/>
      <c r="BM206" s="94"/>
      <c r="BN206" s="93"/>
    </row>
    <row r="207" spans="1:66" ht="15.75" customHeight="1">
      <c r="A207" s="61"/>
      <c r="B207" s="52"/>
      <c r="C207" s="52"/>
      <c r="D207" s="5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4"/>
      <c r="BN207" s="93"/>
    </row>
    <row r="208" spans="1:66" ht="15.75" customHeight="1">
      <c r="A208" s="61"/>
      <c r="B208" s="52"/>
      <c r="C208" s="52"/>
      <c r="D208" s="5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4"/>
      <c r="BN208" s="93"/>
    </row>
    <row r="209" spans="1:66" ht="15.75" customHeight="1">
      <c r="A209" s="61"/>
      <c r="B209" s="52"/>
      <c r="C209" s="52"/>
      <c r="D209" s="5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4"/>
      <c r="BN209" s="93"/>
    </row>
    <row r="210" spans="1:66" ht="15.75" customHeight="1">
      <c r="A210" s="61"/>
      <c r="B210" s="52"/>
      <c r="C210" s="52"/>
      <c r="D210" s="5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4"/>
      <c r="BN210" s="93"/>
    </row>
    <row r="211" spans="1:66" ht="15.75" customHeight="1">
      <c r="A211" s="61"/>
      <c r="B211" s="52"/>
      <c r="C211" s="52"/>
      <c r="D211" s="5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93"/>
      <c r="AZ211" s="93"/>
      <c r="BA211" s="93"/>
      <c r="BB211" s="93"/>
      <c r="BC211" s="93"/>
      <c r="BD211" s="93"/>
      <c r="BE211" s="93"/>
      <c r="BF211" s="93"/>
      <c r="BG211" s="93"/>
      <c r="BH211" s="93"/>
      <c r="BI211" s="93"/>
      <c r="BJ211" s="93"/>
      <c r="BK211" s="93"/>
      <c r="BL211" s="93"/>
      <c r="BM211" s="94"/>
      <c r="BN211" s="93"/>
    </row>
    <row r="212" spans="1:66" ht="15.75" customHeight="1">
      <c r="A212" s="61"/>
      <c r="B212" s="52"/>
      <c r="C212" s="52"/>
      <c r="D212" s="5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93"/>
      <c r="AZ212" s="93"/>
      <c r="BA212" s="93"/>
      <c r="BB212" s="93"/>
      <c r="BC212" s="93"/>
      <c r="BD212" s="93"/>
      <c r="BE212" s="93"/>
      <c r="BF212" s="93"/>
      <c r="BG212" s="93"/>
      <c r="BH212" s="93"/>
      <c r="BI212" s="93"/>
      <c r="BJ212" s="93"/>
      <c r="BK212" s="93"/>
      <c r="BL212" s="93"/>
      <c r="BM212" s="94"/>
      <c r="BN212" s="93"/>
    </row>
    <row r="213" spans="1:66" ht="15.75" customHeight="1">
      <c r="A213" s="61"/>
      <c r="B213" s="52"/>
      <c r="C213" s="52"/>
      <c r="D213" s="5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93"/>
      <c r="AZ213" s="93"/>
      <c r="BA213" s="93"/>
      <c r="BB213" s="93"/>
      <c r="BC213" s="93"/>
      <c r="BD213" s="93"/>
      <c r="BE213" s="93"/>
      <c r="BF213" s="93"/>
      <c r="BG213" s="93"/>
      <c r="BH213" s="93"/>
      <c r="BI213" s="93"/>
      <c r="BJ213" s="93"/>
      <c r="BK213" s="93"/>
      <c r="BL213" s="93"/>
      <c r="BM213" s="94"/>
      <c r="BN213" s="93"/>
    </row>
    <row r="214" spans="1:66" ht="15.75" customHeight="1">
      <c r="A214" s="61"/>
      <c r="B214" s="52"/>
      <c r="C214" s="52"/>
      <c r="D214" s="5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93"/>
      <c r="AZ214" s="93"/>
      <c r="BA214" s="93"/>
      <c r="BB214" s="93"/>
      <c r="BC214" s="93"/>
      <c r="BD214" s="93"/>
      <c r="BE214" s="93"/>
      <c r="BF214" s="93"/>
      <c r="BG214" s="93"/>
      <c r="BH214" s="93"/>
      <c r="BI214" s="93"/>
      <c r="BJ214" s="93"/>
      <c r="BK214" s="93"/>
      <c r="BL214" s="93"/>
      <c r="BM214" s="94"/>
      <c r="BN214" s="93"/>
    </row>
    <row r="215" spans="1:66" ht="15.75" customHeight="1">
      <c r="A215" s="61"/>
      <c r="B215" s="52"/>
      <c r="C215" s="52"/>
      <c r="D215" s="5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93"/>
      <c r="AZ215" s="93"/>
      <c r="BA215" s="93"/>
      <c r="BB215" s="93"/>
      <c r="BC215" s="93"/>
      <c r="BD215" s="93"/>
      <c r="BE215" s="93"/>
      <c r="BF215" s="93"/>
      <c r="BG215" s="93"/>
      <c r="BH215" s="93"/>
      <c r="BI215" s="93"/>
      <c r="BJ215" s="93"/>
      <c r="BK215" s="93"/>
      <c r="BL215" s="93"/>
      <c r="BM215" s="94"/>
      <c r="BN215" s="93"/>
    </row>
    <row r="216" spans="1:66" ht="15.75" customHeight="1">
      <c r="A216" s="61"/>
      <c r="B216" s="52"/>
      <c r="C216" s="52"/>
      <c r="D216" s="5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93"/>
      <c r="AZ216" s="93"/>
      <c r="BA216" s="93"/>
      <c r="BB216" s="93"/>
      <c r="BC216" s="93"/>
      <c r="BD216" s="93"/>
      <c r="BE216" s="93"/>
      <c r="BF216" s="93"/>
      <c r="BG216" s="93"/>
      <c r="BH216" s="93"/>
      <c r="BI216" s="93"/>
      <c r="BJ216" s="93"/>
      <c r="BK216" s="93"/>
      <c r="BL216" s="93"/>
      <c r="BM216" s="94"/>
      <c r="BN216" s="93"/>
    </row>
    <row r="217" spans="1:66" ht="15.75" customHeight="1">
      <c r="A217" s="61"/>
      <c r="B217" s="52"/>
      <c r="C217" s="52"/>
      <c r="D217" s="5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93"/>
      <c r="AZ217" s="93"/>
      <c r="BA217" s="93"/>
      <c r="BB217" s="93"/>
      <c r="BC217" s="93"/>
      <c r="BD217" s="93"/>
      <c r="BE217" s="93"/>
      <c r="BF217" s="93"/>
      <c r="BG217" s="93"/>
      <c r="BH217" s="93"/>
      <c r="BI217" s="93"/>
      <c r="BJ217" s="93"/>
      <c r="BK217" s="93"/>
      <c r="BL217" s="93"/>
      <c r="BM217" s="94"/>
      <c r="BN217" s="93"/>
    </row>
    <row r="218" spans="1:66" ht="15.75" customHeight="1">
      <c r="A218" s="61"/>
      <c r="B218" s="52"/>
      <c r="C218" s="52"/>
      <c r="D218" s="5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93"/>
      <c r="AZ218" s="93"/>
      <c r="BA218" s="93"/>
      <c r="BB218" s="93"/>
      <c r="BC218" s="93"/>
      <c r="BD218" s="93"/>
      <c r="BE218" s="93"/>
      <c r="BF218" s="93"/>
      <c r="BG218" s="93"/>
      <c r="BH218" s="93"/>
      <c r="BI218" s="93"/>
      <c r="BJ218" s="93"/>
      <c r="BK218" s="93"/>
      <c r="BL218" s="93"/>
      <c r="BM218" s="94"/>
      <c r="BN218" s="93"/>
    </row>
    <row r="219" spans="1:66" ht="15.75" customHeight="1">
      <c r="A219" s="61"/>
      <c r="B219" s="52"/>
      <c r="C219" s="52"/>
      <c r="D219" s="5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93"/>
      <c r="AZ219" s="93"/>
      <c r="BA219" s="93"/>
      <c r="BB219" s="93"/>
      <c r="BC219" s="93"/>
      <c r="BD219" s="93"/>
      <c r="BE219" s="93"/>
      <c r="BF219" s="93"/>
      <c r="BG219" s="93"/>
      <c r="BH219" s="93"/>
      <c r="BI219" s="93"/>
      <c r="BJ219" s="93"/>
      <c r="BK219" s="93"/>
      <c r="BL219" s="93"/>
      <c r="BM219" s="94"/>
      <c r="BN219" s="93"/>
    </row>
    <row r="220" spans="1:66" ht="15.75" customHeight="1">
      <c r="A220" s="61"/>
      <c r="B220" s="52"/>
      <c r="C220" s="52"/>
      <c r="D220" s="5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93"/>
      <c r="AZ220" s="93"/>
      <c r="BA220" s="93"/>
      <c r="BB220" s="93"/>
      <c r="BC220" s="93"/>
      <c r="BD220" s="93"/>
      <c r="BE220" s="93"/>
      <c r="BF220" s="93"/>
      <c r="BG220" s="93"/>
      <c r="BH220" s="93"/>
      <c r="BI220" s="93"/>
      <c r="BJ220" s="93"/>
      <c r="BK220" s="93"/>
      <c r="BL220" s="93"/>
      <c r="BM220" s="94"/>
      <c r="BN220" s="93"/>
    </row>
    <row r="221" spans="1:66" ht="15.75" customHeight="1">
      <c r="A221" s="61"/>
      <c r="B221" s="52"/>
      <c r="C221" s="52"/>
      <c r="D221" s="5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93"/>
      <c r="AZ221" s="93"/>
      <c r="BA221" s="93"/>
      <c r="BB221" s="93"/>
      <c r="BC221" s="93"/>
      <c r="BD221" s="93"/>
      <c r="BE221" s="93"/>
      <c r="BF221" s="93"/>
      <c r="BG221" s="93"/>
      <c r="BH221" s="93"/>
      <c r="BI221" s="93"/>
      <c r="BJ221" s="93"/>
      <c r="BK221" s="93"/>
      <c r="BL221" s="93"/>
      <c r="BM221" s="94"/>
      <c r="BN221" s="93"/>
    </row>
    <row r="222" spans="1:66" ht="15.75" customHeight="1">
      <c r="A222" s="61"/>
      <c r="B222" s="52"/>
      <c r="C222" s="52"/>
      <c r="D222" s="5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93"/>
      <c r="AZ222" s="93"/>
      <c r="BA222" s="93"/>
      <c r="BB222" s="93"/>
      <c r="BC222" s="93"/>
      <c r="BD222" s="93"/>
      <c r="BE222" s="93"/>
      <c r="BF222" s="93"/>
      <c r="BG222" s="93"/>
      <c r="BH222" s="93"/>
      <c r="BI222" s="93"/>
      <c r="BJ222" s="93"/>
      <c r="BK222" s="93"/>
      <c r="BL222" s="93"/>
      <c r="BM222" s="94"/>
      <c r="BN222" s="93"/>
    </row>
    <row r="223" spans="1:66" ht="15.75" customHeight="1">
      <c r="A223" s="61"/>
      <c r="B223" s="52"/>
      <c r="C223" s="52"/>
      <c r="D223" s="5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93"/>
      <c r="AZ223" s="93"/>
      <c r="BA223" s="93"/>
      <c r="BB223" s="93"/>
      <c r="BC223" s="93"/>
      <c r="BD223" s="93"/>
      <c r="BE223" s="93"/>
      <c r="BF223" s="93"/>
      <c r="BG223" s="93"/>
      <c r="BH223" s="93"/>
      <c r="BI223" s="93"/>
      <c r="BJ223" s="93"/>
      <c r="BK223" s="93"/>
      <c r="BL223" s="93"/>
      <c r="BM223" s="94"/>
      <c r="BN223" s="93"/>
    </row>
    <row r="224" spans="1:66" ht="15.75" customHeight="1">
      <c r="A224" s="61"/>
      <c r="B224" s="52"/>
      <c r="C224" s="52"/>
      <c r="D224" s="5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93"/>
      <c r="AZ224" s="93"/>
      <c r="BA224" s="93"/>
      <c r="BB224" s="93"/>
      <c r="BC224" s="93"/>
      <c r="BD224" s="93"/>
      <c r="BE224" s="93"/>
      <c r="BF224" s="93"/>
      <c r="BG224" s="93"/>
      <c r="BH224" s="93"/>
      <c r="BI224" s="93"/>
      <c r="BJ224" s="93"/>
      <c r="BK224" s="93"/>
      <c r="BL224" s="93"/>
      <c r="BM224" s="94"/>
      <c r="BN224" s="93"/>
    </row>
    <row r="225" spans="1:66" ht="15.75" customHeight="1">
      <c r="A225" s="61"/>
      <c r="B225" s="52"/>
      <c r="C225" s="52"/>
      <c r="D225" s="5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93"/>
      <c r="AZ225" s="93"/>
      <c r="BA225" s="93"/>
      <c r="BB225" s="93"/>
      <c r="BC225" s="93"/>
      <c r="BD225" s="93"/>
      <c r="BE225" s="93"/>
      <c r="BF225" s="93"/>
      <c r="BG225" s="93"/>
      <c r="BH225" s="93"/>
      <c r="BI225" s="93"/>
      <c r="BJ225" s="93"/>
      <c r="BK225" s="93"/>
      <c r="BL225" s="93"/>
      <c r="BM225" s="94"/>
      <c r="BN225" s="93"/>
    </row>
    <row r="226" spans="1:66" ht="15.75" customHeight="1">
      <c r="A226" s="61"/>
      <c r="B226" s="52"/>
      <c r="C226" s="52"/>
      <c r="D226" s="52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2"/>
      <c r="BN226" s="64"/>
    </row>
    <row r="227" spans="1:66" ht="15.75" customHeight="1">
      <c r="A227" s="61"/>
      <c r="B227" s="52"/>
      <c r="C227" s="52"/>
      <c r="D227" s="52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2"/>
      <c r="BN227" s="64"/>
    </row>
    <row r="228" spans="1:66" ht="15.75" customHeight="1">
      <c r="A228" s="61"/>
      <c r="B228" s="52"/>
      <c r="C228" s="52"/>
      <c r="D228" s="52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2"/>
      <c r="BN228" s="64"/>
    </row>
    <row r="229" spans="1:66" ht="15.75" customHeight="1">
      <c r="A229" s="61"/>
      <c r="B229" s="52"/>
      <c r="C229" s="52"/>
      <c r="D229" s="52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2"/>
      <c r="BN229" s="64"/>
    </row>
    <row r="230" spans="1:66" ht="15.75" customHeight="1">
      <c r="A230" s="61"/>
      <c r="B230" s="52"/>
      <c r="C230" s="52"/>
      <c r="D230" s="52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2"/>
      <c r="BN230" s="64"/>
    </row>
    <row r="231" spans="1:66" ht="15.75" customHeight="1">
      <c r="A231" s="61"/>
      <c r="B231" s="52"/>
      <c r="C231" s="52"/>
      <c r="D231" s="52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2"/>
      <c r="BN231" s="64"/>
    </row>
    <row r="232" spans="1:66" ht="15.75" customHeight="1">
      <c r="A232" s="61"/>
      <c r="B232" s="52"/>
      <c r="C232" s="52"/>
      <c r="D232" s="52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2"/>
      <c r="BN232" s="64"/>
    </row>
    <row r="233" spans="1:66" ht="15.75" customHeight="1">
      <c r="A233" s="61"/>
      <c r="B233" s="52"/>
      <c r="C233" s="52"/>
      <c r="D233" s="52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2"/>
      <c r="BN233" s="64"/>
    </row>
    <row r="234" spans="1:66" ht="15.75" customHeight="1">
      <c r="A234" s="61"/>
      <c r="B234" s="52"/>
      <c r="C234" s="52"/>
      <c r="D234" s="52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2"/>
      <c r="BN234" s="64"/>
    </row>
    <row r="235" spans="1:66" ht="15.75" customHeight="1">
      <c r="A235" s="61"/>
      <c r="B235" s="52"/>
      <c r="C235" s="52"/>
      <c r="D235" s="52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2"/>
      <c r="BN235" s="64"/>
    </row>
    <row r="236" spans="1:66" ht="15.75" customHeight="1">
      <c r="A236" s="61"/>
      <c r="B236" s="52"/>
      <c r="C236" s="52"/>
      <c r="D236" s="52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2"/>
      <c r="BN236" s="64"/>
    </row>
    <row r="237" spans="1:66" ht="15.75" customHeight="1">
      <c r="A237" s="61"/>
      <c r="B237" s="52"/>
      <c r="C237" s="52"/>
      <c r="D237" s="52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2"/>
      <c r="BN237" s="64"/>
    </row>
    <row r="238" spans="1:66" ht="15.75" customHeight="1">
      <c r="A238" s="61"/>
      <c r="B238" s="52"/>
      <c r="C238" s="52"/>
      <c r="D238" s="52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2"/>
      <c r="BN238" s="64"/>
    </row>
    <row r="239" spans="1:66" ht="15.75" customHeight="1">
      <c r="A239" s="61"/>
      <c r="B239" s="52"/>
      <c r="C239" s="52"/>
      <c r="D239" s="52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2"/>
      <c r="BN239" s="64"/>
    </row>
    <row r="240" spans="1:66" ht="15.75" customHeight="1">
      <c r="A240" s="61"/>
      <c r="B240" s="52"/>
      <c r="C240" s="52"/>
      <c r="D240" s="52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2"/>
      <c r="BN240" s="64"/>
    </row>
    <row r="241" spans="1:66" ht="15.75" customHeight="1">
      <c r="A241" s="61"/>
      <c r="B241" s="52"/>
      <c r="C241" s="52"/>
      <c r="D241" s="52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2"/>
      <c r="BN241" s="64"/>
    </row>
    <row r="242" spans="1:66" ht="15.75" customHeight="1">
      <c r="A242" s="61"/>
      <c r="B242" s="52"/>
      <c r="C242" s="52"/>
      <c r="D242" s="52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2"/>
      <c r="BN242" s="64"/>
    </row>
    <row r="243" spans="1:66" ht="15.75" customHeight="1">
      <c r="A243" s="61"/>
      <c r="B243" s="52"/>
      <c r="C243" s="52"/>
      <c r="D243" s="52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2"/>
      <c r="BN243" s="64"/>
    </row>
    <row r="244" spans="1:66" ht="15.75" customHeight="1">
      <c r="A244" s="61"/>
      <c r="B244" s="52"/>
      <c r="C244" s="52"/>
      <c r="D244" s="52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2"/>
      <c r="BN244" s="64"/>
    </row>
    <row r="245" spans="1:66" ht="15.75" customHeight="1">
      <c r="A245" s="61"/>
      <c r="B245" s="52"/>
      <c r="C245" s="52"/>
      <c r="D245" s="52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2"/>
      <c r="BN245" s="64"/>
    </row>
    <row r="246" spans="1:66" ht="15.75" customHeight="1">
      <c r="A246" s="61"/>
      <c r="B246" s="52"/>
      <c r="C246" s="52"/>
      <c r="D246" s="52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2"/>
      <c r="BN246" s="64"/>
    </row>
    <row r="247" spans="1:66" ht="15.75" customHeight="1">
      <c r="A247" s="61"/>
      <c r="B247" s="52"/>
      <c r="C247" s="52"/>
      <c r="D247" s="52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2"/>
      <c r="BN247" s="64"/>
    </row>
    <row r="248" spans="1:66" ht="15.75" customHeight="1">
      <c r="A248" s="61"/>
      <c r="B248" s="52"/>
      <c r="C248" s="52"/>
      <c r="D248" s="52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2"/>
      <c r="BN248" s="64"/>
    </row>
    <row r="249" spans="1:66" ht="15.75" customHeight="1">
      <c r="A249" s="61"/>
      <c r="B249" s="52"/>
      <c r="C249" s="52"/>
      <c r="D249" s="52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2"/>
      <c r="BN249" s="64"/>
    </row>
    <row r="250" spans="1:66" ht="15.75" customHeight="1">
      <c r="A250" s="61"/>
      <c r="B250" s="52"/>
      <c r="C250" s="52"/>
      <c r="D250" s="52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2"/>
      <c r="BN250" s="64"/>
    </row>
    <row r="251" spans="1:66" ht="15.75" customHeight="1">
      <c r="A251" s="61"/>
      <c r="B251" s="52"/>
      <c r="C251" s="52"/>
      <c r="D251" s="52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2"/>
      <c r="BN251" s="64"/>
    </row>
    <row r="252" spans="1:66" ht="15.75" customHeight="1">
      <c r="A252" s="61"/>
      <c r="B252" s="52"/>
      <c r="C252" s="52"/>
      <c r="D252" s="52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2"/>
      <c r="BN252" s="64"/>
    </row>
    <row r="253" spans="1:66" ht="15.75" customHeight="1">
      <c r="A253" s="61"/>
      <c r="B253" s="52"/>
      <c r="C253" s="52"/>
      <c r="D253" s="52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2"/>
      <c r="BN253" s="64"/>
    </row>
    <row r="254" spans="1:66" ht="15.75" customHeight="1">
      <c r="A254" s="61"/>
      <c r="B254" s="52"/>
      <c r="C254" s="52"/>
      <c r="D254" s="52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2"/>
      <c r="BN254" s="64"/>
    </row>
    <row r="255" spans="1:66" ht="15.75" customHeight="1">
      <c r="A255" s="61"/>
      <c r="B255" s="52"/>
      <c r="C255" s="52"/>
      <c r="D255" s="52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2"/>
      <c r="BN255" s="64"/>
    </row>
    <row r="256" spans="1:66" ht="15.75" customHeight="1">
      <c r="A256" s="61"/>
      <c r="B256" s="52"/>
      <c r="C256" s="52"/>
      <c r="D256" s="52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2"/>
      <c r="BN256" s="64"/>
    </row>
    <row r="257" spans="1:66" ht="15.75" customHeight="1">
      <c r="A257" s="61"/>
      <c r="B257" s="52"/>
      <c r="C257" s="52"/>
      <c r="D257" s="52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2"/>
      <c r="BN257" s="64"/>
    </row>
    <row r="258" spans="1:66" ht="15.75" customHeight="1">
      <c r="A258" s="61"/>
      <c r="B258" s="52"/>
      <c r="C258" s="52"/>
      <c r="D258" s="52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2"/>
      <c r="BN258" s="64"/>
    </row>
    <row r="259" spans="1:66" ht="15.75" customHeight="1">
      <c r="A259" s="61"/>
      <c r="B259" s="52"/>
      <c r="C259" s="52"/>
      <c r="D259" s="52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2"/>
      <c r="BN259" s="64"/>
    </row>
    <row r="260" spans="1:66" ht="15.75" customHeight="1">
      <c r="A260" s="61"/>
      <c r="B260" s="52"/>
      <c r="C260" s="52"/>
      <c r="D260" s="52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2"/>
      <c r="BN260" s="64"/>
    </row>
    <row r="261" spans="1:66" ht="15.75" customHeight="1">
      <c r="A261" s="61"/>
      <c r="B261" s="52"/>
      <c r="C261" s="52"/>
      <c r="D261" s="52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2"/>
      <c r="BN261" s="64"/>
    </row>
    <row r="262" spans="1:66" ht="15.75" customHeight="1">
      <c r="A262" s="61"/>
      <c r="B262" s="52"/>
      <c r="C262" s="52"/>
      <c r="D262" s="52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2"/>
      <c r="BN262" s="64"/>
    </row>
    <row r="263" spans="1:66" ht="15.75" customHeight="1">
      <c r="A263" s="61"/>
      <c r="B263" s="52"/>
      <c r="C263" s="52"/>
      <c r="D263" s="52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2"/>
      <c r="BN263" s="64"/>
    </row>
    <row r="264" spans="1:66" ht="15.75" customHeight="1">
      <c r="A264" s="61"/>
      <c r="B264" s="52"/>
      <c r="C264" s="52"/>
      <c r="D264" s="52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2"/>
      <c r="BN264" s="64"/>
    </row>
    <row r="265" spans="1:66" ht="15.75" customHeight="1">
      <c r="A265" s="61"/>
      <c r="B265" s="52"/>
      <c r="C265" s="52"/>
      <c r="D265" s="52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2"/>
      <c r="BN265" s="64"/>
    </row>
    <row r="266" spans="1:66" ht="15.75" customHeight="1">
      <c r="A266" s="61"/>
      <c r="B266" s="52"/>
      <c r="C266" s="52"/>
      <c r="D266" s="52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2"/>
      <c r="BN266" s="64"/>
    </row>
    <row r="267" spans="1:66" ht="15.75" customHeight="1">
      <c r="A267" s="61"/>
      <c r="B267" s="52"/>
      <c r="C267" s="52"/>
      <c r="D267" s="52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2"/>
      <c r="BN267" s="64"/>
    </row>
    <row r="268" spans="1:66" ht="15.75" customHeight="1">
      <c r="A268" s="61"/>
      <c r="B268" s="52"/>
      <c r="C268" s="52"/>
      <c r="D268" s="52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2"/>
      <c r="BN268" s="64"/>
    </row>
    <row r="269" spans="1:66" ht="15.75" customHeight="1">
      <c r="A269" s="61"/>
      <c r="B269" s="52"/>
      <c r="C269" s="52"/>
      <c r="D269" s="52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2"/>
      <c r="BN269" s="64"/>
    </row>
    <row r="270" spans="1:66" ht="15.75" customHeight="1">
      <c r="A270" s="61"/>
      <c r="B270" s="52"/>
      <c r="C270" s="52"/>
      <c r="D270" s="52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2"/>
      <c r="BN270" s="64"/>
    </row>
    <row r="271" spans="1:66" ht="15.75" customHeight="1">
      <c r="A271" s="61"/>
      <c r="B271" s="52"/>
      <c r="C271" s="52"/>
      <c r="D271" s="52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2"/>
      <c r="BN271" s="64"/>
    </row>
    <row r="272" spans="1:66" ht="15.75" customHeight="1">
      <c r="A272" s="61"/>
      <c r="B272" s="52"/>
      <c r="C272" s="52"/>
      <c r="D272" s="52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2"/>
      <c r="BN272" s="64"/>
    </row>
    <row r="273" spans="1:66" ht="15.75" customHeight="1">
      <c r="A273" s="61"/>
      <c r="B273" s="52"/>
      <c r="C273" s="52"/>
      <c r="D273" s="52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2"/>
      <c r="BN273" s="64"/>
    </row>
    <row r="274" spans="1:66" ht="15.75" customHeight="1">
      <c r="A274" s="61"/>
      <c r="B274" s="52"/>
      <c r="C274" s="52"/>
      <c r="D274" s="52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2"/>
      <c r="BN274" s="64"/>
    </row>
    <row r="275" spans="1:66" ht="15.75" customHeight="1">
      <c r="A275" s="61"/>
      <c r="B275" s="52"/>
      <c r="C275" s="52"/>
      <c r="D275" s="52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2"/>
      <c r="BN275" s="64"/>
    </row>
    <row r="276" spans="1:66" ht="15.75" customHeight="1">
      <c r="A276" s="61"/>
      <c r="B276" s="52"/>
      <c r="C276" s="52"/>
      <c r="D276" s="52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2"/>
      <c r="BN276" s="64"/>
    </row>
    <row r="277" spans="1:66" ht="15.75" customHeight="1">
      <c r="A277" s="61"/>
      <c r="B277" s="52"/>
      <c r="C277" s="52"/>
      <c r="D277" s="52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2"/>
      <c r="BN277" s="64"/>
    </row>
    <row r="278" spans="1:66" ht="15.75" customHeight="1">
      <c r="A278" s="61"/>
      <c r="B278" s="52"/>
      <c r="C278" s="52"/>
      <c r="D278" s="52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2"/>
      <c r="BN278" s="64"/>
    </row>
    <row r="279" spans="1:66" ht="15.75" customHeight="1">
      <c r="A279" s="61"/>
      <c r="B279" s="52"/>
      <c r="C279" s="52"/>
      <c r="D279" s="52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2"/>
      <c r="BN279" s="64"/>
    </row>
    <row r="280" spans="1:66" ht="15.75" customHeight="1">
      <c r="A280" s="61"/>
      <c r="B280" s="52"/>
      <c r="C280" s="52"/>
      <c r="D280" s="52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2"/>
      <c r="BN280" s="64"/>
    </row>
    <row r="281" spans="1:66" ht="15.75" customHeight="1">
      <c r="A281" s="61"/>
      <c r="B281" s="52"/>
      <c r="C281" s="52"/>
      <c r="D281" s="52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2"/>
      <c r="BN281" s="64"/>
    </row>
    <row r="282" spans="1:66" ht="15.75" customHeight="1">
      <c r="A282" s="61"/>
      <c r="B282" s="52"/>
      <c r="C282" s="52"/>
      <c r="D282" s="52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2"/>
      <c r="BN282" s="64"/>
    </row>
    <row r="283" spans="1:66" ht="15.75" customHeight="1">
      <c r="A283" s="61"/>
      <c r="B283" s="52"/>
      <c r="C283" s="52"/>
      <c r="D283" s="52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2"/>
      <c r="BN283" s="64"/>
    </row>
    <row r="284" spans="1:66" ht="15.75" customHeight="1">
      <c r="A284" s="61"/>
      <c r="B284" s="52"/>
      <c r="C284" s="52"/>
      <c r="D284" s="52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2"/>
      <c r="BN284" s="64"/>
    </row>
    <row r="285" spans="1:66" ht="15.75" customHeight="1">
      <c r="A285" s="61"/>
      <c r="B285" s="52"/>
      <c r="C285" s="52"/>
      <c r="D285" s="52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2"/>
      <c r="BN285" s="64"/>
    </row>
    <row r="286" spans="1:66" ht="15.75" customHeight="1">
      <c r="A286" s="61"/>
      <c r="B286" s="52"/>
      <c r="C286" s="52"/>
      <c r="D286" s="52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2"/>
      <c r="BN286" s="64"/>
    </row>
    <row r="287" spans="1:66" ht="15.75" customHeight="1">
      <c r="A287" s="61"/>
      <c r="B287" s="52"/>
      <c r="C287" s="52"/>
      <c r="D287" s="52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2"/>
      <c r="BN287" s="64"/>
    </row>
    <row r="288" spans="1:66" ht="15.75" customHeight="1">
      <c r="A288" s="61"/>
      <c r="B288" s="52"/>
      <c r="C288" s="52"/>
      <c r="D288" s="52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2"/>
      <c r="BN288" s="64"/>
    </row>
    <row r="289" spans="1:66" ht="15.75" customHeight="1">
      <c r="A289" s="61"/>
      <c r="B289" s="52"/>
      <c r="C289" s="52"/>
      <c r="D289" s="52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2"/>
      <c r="BN289" s="64"/>
    </row>
    <row r="290" spans="1:66" ht="15.75" customHeight="1">
      <c r="A290" s="61"/>
      <c r="B290" s="52"/>
      <c r="C290" s="52"/>
      <c r="D290" s="52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2"/>
      <c r="BN290" s="64"/>
    </row>
    <row r="291" spans="1:66" ht="15.75" customHeight="1">
      <c r="A291" s="61"/>
      <c r="B291" s="52"/>
      <c r="C291" s="52"/>
      <c r="D291" s="52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2"/>
      <c r="BN291" s="64"/>
    </row>
    <row r="292" spans="1:66" ht="15.75" customHeight="1">
      <c r="A292" s="61"/>
      <c r="B292" s="52"/>
      <c r="C292" s="52"/>
      <c r="D292" s="52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2"/>
      <c r="BN292" s="64"/>
    </row>
    <row r="293" spans="1:66" ht="15.75" customHeight="1">
      <c r="A293" s="61"/>
      <c r="B293" s="52"/>
      <c r="C293" s="52"/>
      <c r="D293" s="52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2"/>
      <c r="BN293" s="64"/>
    </row>
    <row r="294" spans="1:66" ht="15.75" customHeight="1">
      <c r="A294" s="61"/>
      <c r="B294" s="52"/>
      <c r="C294" s="52"/>
      <c r="D294" s="52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2"/>
      <c r="BN294" s="64"/>
    </row>
    <row r="295" spans="1:66" ht="15.75" customHeight="1">
      <c r="A295" s="61"/>
      <c r="B295" s="52"/>
      <c r="C295" s="52"/>
      <c r="D295" s="52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2"/>
      <c r="BN295" s="64"/>
    </row>
    <row r="296" spans="1:66" ht="15.75" customHeight="1">
      <c r="A296" s="61"/>
      <c r="B296" s="52"/>
      <c r="C296" s="52"/>
      <c r="D296" s="52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2"/>
      <c r="BN296" s="64"/>
    </row>
    <row r="297" spans="1:66" ht="15.75" customHeight="1">
      <c r="A297" s="61"/>
      <c r="B297" s="52"/>
      <c r="C297" s="52"/>
      <c r="D297" s="52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2"/>
      <c r="BN297" s="64"/>
    </row>
    <row r="298" spans="1:66" ht="15.75" customHeight="1">
      <c r="A298" s="61"/>
      <c r="B298" s="52"/>
      <c r="C298" s="52"/>
      <c r="D298" s="52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2"/>
      <c r="BN298" s="64"/>
    </row>
    <row r="299" spans="1:66" ht="15.75" customHeight="1">
      <c r="A299" s="61"/>
      <c r="B299" s="52"/>
      <c r="C299" s="52"/>
      <c r="D299" s="52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2"/>
      <c r="BN299" s="64"/>
    </row>
    <row r="300" spans="1:66" ht="15.75" customHeight="1">
      <c r="A300" s="61"/>
      <c r="B300" s="52"/>
      <c r="C300" s="52"/>
      <c r="D300" s="52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2"/>
      <c r="BN300" s="64"/>
    </row>
    <row r="301" spans="1:66" ht="15.75" customHeight="1">
      <c r="A301" s="61"/>
      <c r="B301" s="52"/>
      <c r="C301" s="52"/>
      <c r="D301" s="52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2"/>
      <c r="BN301" s="64"/>
    </row>
    <row r="302" spans="1:66" ht="15.75" customHeight="1">
      <c r="A302" s="61"/>
      <c r="B302" s="52"/>
      <c r="C302" s="52"/>
      <c r="D302" s="52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2"/>
      <c r="BN302" s="64"/>
    </row>
    <row r="303" spans="1:66" ht="15.75" customHeight="1">
      <c r="A303" s="61"/>
      <c r="B303" s="52"/>
      <c r="C303" s="52"/>
      <c r="D303" s="52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2"/>
      <c r="BN303" s="64"/>
    </row>
    <row r="304" spans="1:66" ht="15.75" customHeight="1">
      <c r="A304" s="61"/>
      <c r="B304" s="52"/>
      <c r="C304" s="52"/>
      <c r="D304" s="52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2"/>
      <c r="BN304" s="64"/>
    </row>
    <row r="305" spans="1:66" ht="15.75" customHeight="1">
      <c r="A305" s="61"/>
      <c r="B305" s="52"/>
      <c r="C305" s="52"/>
      <c r="D305" s="52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2"/>
      <c r="BN305" s="64"/>
    </row>
    <row r="306" spans="1:66" ht="15.75" customHeight="1">
      <c r="A306" s="61"/>
      <c r="B306" s="52"/>
      <c r="C306" s="52"/>
      <c r="D306" s="52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2"/>
      <c r="BN306" s="64"/>
    </row>
    <row r="307" spans="1:66" ht="15.75" customHeight="1">
      <c r="A307" s="61"/>
      <c r="B307" s="52"/>
      <c r="C307" s="52"/>
      <c r="D307" s="52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2"/>
      <c r="BN307" s="64"/>
    </row>
    <row r="308" spans="1:66" ht="15.75" customHeight="1">
      <c r="A308" s="61"/>
      <c r="B308" s="52"/>
      <c r="C308" s="52"/>
      <c r="D308" s="52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2"/>
      <c r="BN308" s="64"/>
    </row>
    <row r="309" spans="1:66" ht="15.75" customHeight="1">
      <c r="A309" s="61"/>
      <c r="B309" s="52"/>
      <c r="C309" s="52"/>
      <c r="D309" s="52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2"/>
      <c r="BN309" s="64"/>
    </row>
    <row r="310" spans="1:66" ht="15.75" customHeight="1">
      <c r="A310" s="61"/>
      <c r="B310" s="52"/>
      <c r="C310" s="52"/>
      <c r="D310" s="52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2"/>
      <c r="BN310" s="64"/>
    </row>
    <row r="311" spans="1:66" ht="15.75" customHeight="1">
      <c r="A311" s="61"/>
      <c r="B311" s="52"/>
      <c r="C311" s="52"/>
      <c r="D311" s="52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2"/>
      <c r="BN311" s="64"/>
    </row>
    <row r="312" spans="1:66" ht="15.75" customHeight="1">
      <c r="A312" s="61"/>
      <c r="B312" s="52"/>
      <c r="C312" s="52"/>
      <c r="D312" s="52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2"/>
      <c r="BN312" s="64"/>
    </row>
    <row r="313" spans="1:66" ht="15.75" customHeight="1">
      <c r="A313" s="61"/>
      <c r="B313" s="52"/>
      <c r="C313" s="52"/>
      <c r="D313" s="52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2"/>
      <c r="BN313" s="64"/>
    </row>
    <row r="314" spans="1:66" ht="15.75" customHeight="1">
      <c r="A314" s="61"/>
      <c r="B314" s="52"/>
      <c r="C314" s="52"/>
      <c r="D314" s="52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2"/>
      <c r="BN314" s="64"/>
    </row>
    <row r="315" spans="1:66" ht="15.75" customHeight="1">
      <c r="A315" s="61"/>
      <c r="B315" s="52"/>
      <c r="C315" s="52"/>
      <c r="D315" s="52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2"/>
      <c r="BN315" s="64"/>
    </row>
    <row r="316" spans="1:66" ht="15.75" customHeight="1">
      <c r="A316" s="61"/>
      <c r="B316" s="52"/>
      <c r="C316" s="52"/>
      <c r="D316" s="52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2"/>
      <c r="BN316" s="64"/>
    </row>
    <row r="317" spans="1:66" ht="15.75" customHeight="1">
      <c r="A317" s="61"/>
      <c r="B317" s="52"/>
      <c r="C317" s="52"/>
      <c r="D317" s="52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2"/>
      <c r="BN317" s="64"/>
    </row>
    <row r="318" spans="1:66" ht="15.75" customHeight="1">
      <c r="A318" s="61"/>
      <c r="B318" s="52"/>
      <c r="C318" s="52"/>
      <c r="D318" s="52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2"/>
      <c r="BN318" s="64"/>
    </row>
    <row r="319" spans="1:66" ht="15.75" customHeight="1">
      <c r="A319" s="61"/>
      <c r="B319" s="52"/>
      <c r="C319" s="52"/>
      <c r="D319" s="52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2"/>
      <c r="BN319" s="64"/>
    </row>
    <row r="320" spans="1:66" ht="15.75" customHeight="1">
      <c r="A320" s="61"/>
      <c r="B320" s="52"/>
      <c r="C320" s="52"/>
      <c r="D320" s="52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2"/>
      <c r="BN320" s="64"/>
    </row>
    <row r="321" spans="1:66" ht="15.75" customHeight="1">
      <c r="A321" s="61"/>
      <c r="B321" s="52"/>
      <c r="C321" s="52"/>
      <c r="D321" s="52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2"/>
      <c r="BN321" s="64"/>
    </row>
    <row r="322" spans="1:66" ht="15.75" customHeight="1">
      <c r="A322" s="61"/>
      <c r="B322" s="52"/>
      <c r="C322" s="52"/>
      <c r="D322" s="52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2"/>
      <c r="BN322" s="64"/>
    </row>
    <row r="323" spans="1:66" ht="15.75" customHeight="1">
      <c r="A323" s="61"/>
      <c r="B323" s="52"/>
      <c r="C323" s="52"/>
      <c r="D323" s="52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2"/>
      <c r="BN323" s="64"/>
    </row>
    <row r="324" spans="1:66" ht="15.75" customHeight="1">
      <c r="A324" s="61"/>
      <c r="B324" s="52"/>
      <c r="C324" s="52"/>
      <c r="D324" s="52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2"/>
      <c r="BN324" s="64"/>
    </row>
    <row r="325" spans="1:66" ht="15.75" customHeight="1">
      <c r="A325" s="61"/>
      <c r="B325" s="52"/>
      <c r="C325" s="52"/>
      <c r="D325" s="52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2"/>
      <c r="BN325" s="64"/>
    </row>
    <row r="326" spans="1:66" ht="15.75" customHeight="1">
      <c r="A326" s="61"/>
      <c r="B326" s="52"/>
      <c r="C326" s="52"/>
      <c r="D326" s="52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2"/>
      <c r="BN326" s="64"/>
    </row>
    <row r="327" spans="1:66" ht="15.75" customHeight="1">
      <c r="A327" s="61"/>
      <c r="B327" s="52"/>
      <c r="C327" s="52"/>
      <c r="D327" s="52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2"/>
      <c r="BN327" s="64"/>
    </row>
    <row r="328" spans="1:66" ht="15.75" customHeight="1">
      <c r="A328" s="61"/>
      <c r="B328" s="52"/>
      <c r="C328" s="52"/>
      <c r="D328" s="52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2"/>
      <c r="BN328" s="64"/>
    </row>
    <row r="329" spans="1:66" ht="15.75" customHeight="1">
      <c r="A329" s="61"/>
      <c r="B329" s="52"/>
      <c r="C329" s="52"/>
      <c r="D329" s="52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2"/>
      <c r="BN329" s="64"/>
    </row>
    <row r="330" spans="1:66" ht="15.75" customHeight="1">
      <c r="A330" s="61"/>
      <c r="B330" s="52"/>
      <c r="C330" s="52"/>
      <c r="D330" s="52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2"/>
      <c r="BN330" s="64"/>
    </row>
    <row r="331" spans="1:66" ht="15.75" customHeight="1">
      <c r="A331" s="61"/>
      <c r="B331" s="52"/>
      <c r="C331" s="52"/>
      <c r="D331" s="52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2"/>
      <c r="BN331" s="64"/>
    </row>
    <row r="332" spans="1:66" ht="15.75" customHeight="1">
      <c r="A332" s="61"/>
      <c r="B332" s="52"/>
      <c r="C332" s="52"/>
      <c r="D332" s="52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2"/>
      <c r="BN332" s="64"/>
    </row>
    <row r="333" spans="1:66" ht="15.75" customHeight="1">
      <c r="A333" s="61"/>
      <c r="B333" s="52"/>
      <c r="C333" s="52"/>
      <c r="D333" s="52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2"/>
      <c r="BN333" s="64"/>
    </row>
    <row r="334" spans="1:66" ht="15.75" customHeight="1">
      <c r="A334" s="61"/>
      <c r="B334" s="52"/>
      <c r="C334" s="52"/>
      <c r="D334" s="52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2"/>
      <c r="BN334" s="64"/>
    </row>
    <row r="335" spans="1:66" ht="15.75" customHeight="1">
      <c r="A335" s="61"/>
      <c r="B335" s="52"/>
      <c r="C335" s="52"/>
      <c r="D335" s="52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2"/>
      <c r="BN335" s="64"/>
    </row>
    <row r="336" spans="1:66" ht="15.75" customHeight="1">
      <c r="A336" s="61"/>
      <c r="B336" s="52"/>
      <c r="C336" s="52"/>
      <c r="D336" s="52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2"/>
      <c r="BN336" s="64"/>
    </row>
    <row r="337" spans="1:66" ht="15.75" customHeight="1">
      <c r="A337" s="61"/>
      <c r="B337" s="52"/>
      <c r="C337" s="52"/>
      <c r="D337" s="52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2"/>
      <c r="BN337" s="64"/>
    </row>
    <row r="338" spans="1:66" ht="15.75" customHeight="1">
      <c r="A338" s="61"/>
      <c r="B338" s="52"/>
      <c r="C338" s="52"/>
      <c r="D338" s="52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2"/>
      <c r="BN338" s="64"/>
    </row>
    <row r="339" spans="1:66" ht="15.75" customHeight="1">
      <c r="A339" s="61"/>
      <c r="B339" s="52"/>
      <c r="C339" s="52"/>
      <c r="D339" s="52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2"/>
      <c r="BN339" s="64"/>
    </row>
    <row r="340" spans="1:66" ht="15.75" customHeight="1">
      <c r="A340" s="61"/>
      <c r="B340" s="52"/>
      <c r="C340" s="52"/>
      <c r="D340" s="52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2"/>
      <c r="BN340" s="64"/>
    </row>
    <row r="341" spans="1:66" ht="15.75" customHeight="1">
      <c r="A341" s="61"/>
      <c r="B341" s="52"/>
      <c r="C341" s="52"/>
      <c r="D341" s="52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2"/>
      <c r="BN341" s="64"/>
    </row>
    <row r="342" spans="1:66" ht="15.75" customHeight="1">
      <c r="A342" s="87"/>
      <c r="B342" s="89"/>
      <c r="C342" s="89"/>
      <c r="D342" s="89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2"/>
      <c r="BN342" s="64"/>
    </row>
    <row r="343" spans="1:66" ht="15.75" customHeight="1">
      <c r="A343" s="87"/>
      <c r="B343" s="89"/>
      <c r="C343" s="89"/>
      <c r="D343" s="89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2"/>
      <c r="BN343" s="64"/>
    </row>
    <row r="344" spans="1:66" ht="15.75" customHeight="1">
      <c r="A344" s="87"/>
      <c r="B344" s="89"/>
      <c r="C344" s="89"/>
      <c r="D344" s="89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2"/>
      <c r="BN344" s="64"/>
    </row>
    <row r="345" spans="1:66" ht="15.75" customHeight="1">
      <c r="A345" s="87"/>
      <c r="B345" s="89"/>
      <c r="C345" s="89"/>
      <c r="D345" s="89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2"/>
      <c r="BN345" s="64"/>
    </row>
    <row r="346" spans="1:66" ht="15.75" customHeight="1">
      <c r="A346" s="87"/>
      <c r="B346" s="89"/>
      <c r="C346" s="89"/>
      <c r="D346" s="89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2"/>
      <c r="BN346" s="64"/>
    </row>
    <row r="347" spans="1:66" ht="15.75" customHeight="1">
      <c r="A347" s="87"/>
      <c r="B347" s="89"/>
      <c r="C347" s="89"/>
      <c r="D347" s="89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2"/>
      <c r="BN347" s="64"/>
    </row>
    <row r="348" spans="1:66" ht="15.75" customHeight="1">
      <c r="A348" s="87"/>
      <c r="B348" s="89"/>
      <c r="C348" s="89"/>
      <c r="D348" s="89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2"/>
      <c r="BN348" s="64"/>
    </row>
    <row r="349" spans="1:66" ht="15.75" customHeight="1">
      <c r="A349" s="87"/>
      <c r="B349" s="89"/>
      <c r="C349" s="89"/>
      <c r="D349" s="89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2"/>
      <c r="BN349" s="64"/>
    </row>
    <row r="350" spans="1:66" ht="15.75" customHeight="1">
      <c r="A350" s="87"/>
      <c r="B350" s="89"/>
      <c r="C350" s="89"/>
      <c r="D350" s="89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2"/>
      <c r="BN350" s="64"/>
    </row>
    <row r="351" spans="1:66" ht="15.75" customHeight="1">
      <c r="A351" s="87"/>
      <c r="B351" s="89"/>
      <c r="C351" s="89"/>
      <c r="D351" s="89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2"/>
      <c r="BN351" s="64"/>
    </row>
    <row r="352" spans="1:66" ht="15.75" customHeight="1">
      <c r="A352" s="87"/>
      <c r="B352" s="89"/>
      <c r="C352" s="89"/>
      <c r="D352" s="89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2"/>
      <c r="BN352" s="64"/>
    </row>
    <row r="353" spans="1:66" ht="15.75" customHeight="1">
      <c r="A353" s="87"/>
      <c r="B353" s="89"/>
      <c r="C353" s="89"/>
      <c r="D353" s="89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2"/>
      <c r="BN353" s="64"/>
    </row>
    <row r="354" spans="1:66" ht="15.75" customHeight="1">
      <c r="A354" s="87"/>
      <c r="B354" s="89"/>
      <c r="C354" s="89"/>
      <c r="D354" s="89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2"/>
      <c r="BN354" s="64"/>
    </row>
    <row r="355" spans="1:66" ht="15.75" customHeight="1">
      <c r="A355" s="87"/>
      <c r="B355" s="89"/>
      <c r="C355" s="89"/>
      <c r="D355" s="89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2"/>
      <c r="BN355" s="64"/>
    </row>
    <row r="356" spans="1:66" ht="15.75" customHeight="1">
      <c r="A356" s="87"/>
      <c r="B356" s="89"/>
      <c r="C356" s="89"/>
      <c r="D356" s="89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2"/>
      <c r="BN356" s="64"/>
    </row>
    <row r="357" spans="1:66" ht="15.75" customHeight="1">
      <c r="A357" s="87"/>
      <c r="B357" s="89"/>
      <c r="C357" s="89"/>
      <c r="D357" s="89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2"/>
      <c r="BN357" s="64"/>
    </row>
    <row r="358" spans="1:66" ht="15.75" customHeight="1">
      <c r="A358" s="87"/>
      <c r="B358" s="89"/>
      <c r="C358" s="89"/>
      <c r="D358" s="89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2"/>
      <c r="BN358" s="64"/>
    </row>
    <row r="359" spans="1:66" ht="15.75" customHeight="1">
      <c r="A359" s="87"/>
      <c r="B359" s="89"/>
      <c r="C359" s="89"/>
      <c r="D359" s="89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2"/>
      <c r="BN359" s="64"/>
    </row>
    <row r="360" spans="1:66" ht="15.75" customHeight="1">
      <c r="A360" s="87"/>
      <c r="B360" s="89"/>
      <c r="C360" s="89"/>
      <c r="D360" s="89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2"/>
      <c r="BN360" s="64"/>
    </row>
    <row r="361" spans="1:66" ht="15.75" customHeight="1">
      <c r="A361" s="87"/>
      <c r="B361" s="89"/>
      <c r="C361" s="89"/>
      <c r="D361" s="89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2"/>
      <c r="BN361" s="64"/>
    </row>
    <row r="362" spans="1:66" ht="15.75" customHeight="1">
      <c r="A362" s="87"/>
      <c r="B362" s="89"/>
      <c r="C362" s="89"/>
      <c r="D362" s="89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2"/>
      <c r="BN362" s="64"/>
    </row>
    <row r="363" spans="1:66" ht="15.75" customHeight="1">
      <c r="A363" s="87"/>
      <c r="B363" s="89"/>
      <c r="C363" s="89"/>
      <c r="D363" s="89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2"/>
      <c r="BN363" s="64"/>
    </row>
    <row r="364" spans="1:66" ht="15.75" customHeight="1">
      <c r="A364" s="87"/>
      <c r="B364" s="89"/>
      <c r="C364" s="89"/>
      <c r="D364" s="89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2"/>
      <c r="BN364" s="64"/>
    </row>
    <row r="365" spans="1:66" ht="15.75" customHeight="1">
      <c r="A365" s="87"/>
      <c r="B365" s="89"/>
      <c r="C365" s="89"/>
      <c r="D365" s="89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2"/>
      <c r="BN365" s="64"/>
    </row>
    <row r="366" spans="1:66" ht="15.75" customHeight="1">
      <c r="A366" s="87"/>
      <c r="B366" s="89"/>
      <c r="C366" s="89"/>
      <c r="D366" s="89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2"/>
      <c r="BN366" s="64"/>
    </row>
    <row r="367" spans="1:66" ht="15.75" customHeight="1">
      <c r="A367" s="87"/>
      <c r="B367" s="89"/>
      <c r="C367" s="89"/>
      <c r="D367" s="89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2"/>
      <c r="BN367" s="64"/>
    </row>
    <row r="368" spans="1:66" ht="15.75" customHeight="1">
      <c r="A368" s="87"/>
      <c r="B368" s="89"/>
      <c r="C368" s="89"/>
      <c r="D368" s="89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2"/>
      <c r="BN368" s="64"/>
    </row>
    <row r="369" spans="1:66" ht="15.75" customHeight="1">
      <c r="A369" s="87"/>
      <c r="B369" s="89"/>
      <c r="C369" s="89"/>
      <c r="D369" s="89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2"/>
      <c r="BN369" s="64"/>
    </row>
    <row r="370" spans="1:66" ht="15.75" customHeight="1">
      <c r="A370" s="87"/>
      <c r="B370" s="89"/>
      <c r="C370" s="89"/>
      <c r="D370" s="89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2"/>
      <c r="BN370" s="64"/>
    </row>
    <row r="371" spans="1:66" ht="15.75" customHeight="1">
      <c r="A371" s="87"/>
      <c r="B371" s="89"/>
      <c r="C371" s="89"/>
      <c r="D371" s="89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2"/>
      <c r="BN371" s="64"/>
    </row>
    <row r="372" spans="1:66" ht="15.75" customHeight="1">
      <c r="A372" s="87"/>
      <c r="B372" s="89"/>
      <c r="C372" s="89"/>
      <c r="D372" s="89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2"/>
      <c r="BN372" s="64"/>
    </row>
    <row r="373" spans="1:66" ht="15.75" customHeight="1">
      <c r="A373" s="87"/>
      <c r="B373" s="89"/>
      <c r="C373" s="89"/>
      <c r="D373" s="89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2"/>
      <c r="BN373" s="64"/>
    </row>
    <row r="374" spans="1:66" ht="15.75" customHeight="1">
      <c r="A374" s="87"/>
      <c r="B374" s="89"/>
      <c r="C374" s="89"/>
      <c r="D374" s="89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2"/>
      <c r="BN374" s="64"/>
    </row>
    <row r="375" spans="1:66" ht="15.75" customHeight="1">
      <c r="A375" s="87"/>
      <c r="B375" s="89"/>
      <c r="C375" s="89"/>
      <c r="D375" s="89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2"/>
      <c r="BN375" s="64"/>
    </row>
    <row r="376" spans="1:66" ht="15.75" customHeight="1">
      <c r="A376" s="87"/>
      <c r="B376" s="89"/>
      <c r="C376" s="89"/>
      <c r="D376" s="89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2"/>
      <c r="BN376" s="64"/>
    </row>
    <row r="377" spans="1:66" ht="15.75" customHeight="1">
      <c r="A377" s="87"/>
      <c r="B377" s="89"/>
      <c r="C377" s="89"/>
      <c r="D377" s="89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2"/>
      <c r="BN377" s="64"/>
    </row>
    <row r="378" spans="1:66" ht="15.75" customHeight="1">
      <c r="A378" s="87"/>
      <c r="B378" s="89"/>
      <c r="C378" s="89"/>
      <c r="D378" s="89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2"/>
      <c r="BN378" s="64"/>
    </row>
    <row r="379" spans="1:66" ht="15.75" customHeight="1">
      <c r="A379" s="87"/>
      <c r="B379" s="89"/>
      <c r="C379" s="89"/>
      <c r="D379" s="89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2"/>
      <c r="BN379" s="64"/>
    </row>
    <row r="380" spans="1:66" ht="15.75" customHeight="1">
      <c r="A380" s="87"/>
      <c r="B380" s="89"/>
      <c r="C380" s="89"/>
      <c r="D380" s="89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2"/>
      <c r="BN380" s="64"/>
    </row>
    <row r="381" spans="1:66" ht="15.75" customHeight="1">
      <c r="A381" s="87"/>
      <c r="B381" s="89"/>
      <c r="C381" s="89"/>
      <c r="D381" s="89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2"/>
      <c r="BN381" s="64"/>
    </row>
    <row r="382" spans="1:66" ht="15.75" customHeight="1">
      <c r="A382" s="87"/>
      <c r="B382" s="89"/>
      <c r="C382" s="89"/>
      <c r="D382" s="89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2"/>
      <c r="BN382" s="64"/>
    </row>
    <row r="383" spans="1:66" ht="15.75" customHeight="1">
      <c r="A383" s="87"/>
      <c r="B383" s="89"/>
      <c r="C383" s="89"/>
      <c r="D383" s="89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2"/>
      <c r="BN383" s="64"/>
    </row>
    <row r="384" spans="1:66" ht="15.75" customHeight="1">
      <c r="A384" s="87"/>
      <c r="B384" s="89"/>
      <c r="C384" s="89"/>
      <c r="D384" s="89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2"/>
      <c r="BN384" s="64"/>
    </row>
    <row r="385" spans="1:66" ht="15.75" customHeight="1">
      <c r="A385" s="87"/>
      <c r="B385" s="89"/>
      <c r="C385" s="89"/>
      <c r="D385" s="89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2"/>
      <c r="BN385" s="64"/>
    </row>
    <row r="386" spans="1:66" ht="15.75" customHeight="1">
      <c r="A386" s="87"/>
      <c r="B386" s="89"/>
      <c r="C386" s="89"/>
      <c r="D386" s="89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2"/>
      <c r="BN386" s="64"/>
    </row>
    <row r="387" spans="1:66" ht="15.75" customHeight="1">
      <c r="A387" s="87"/>
      <c r="B387" s="89"/>
      <c r="C387" s="89"/>
      <c r="D387" s="89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2"/>
      <c r="BN387" s="64"/>
    </row>
    <row r="388" spans="1:66" ht="15.75" customHeight="1">
      <c r="A388" s="87"/>
      <c r="B388" s="89"/>
      <c r="C388" s="89"/>
      <c r="D388" s="89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2"/>
      <c r="BN388" s="64"/>
    </row>
    <row r="389" spans="1:66" ht="15.75" customHeight="1">
      <c r="A389" s="87"/>
      <c r="B389" s="89"/>
      <c r="C389" s="89"/>
      <c r="D389" s="89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2"/>
      <c r="BN389" s="64"/>
    </row>
    <row r="390" spans="1:66" ht="15.75" customHeight="1">
      <c r="A390" s="87"/>
      <c r="B390" s="89"/>
      <c r="C390" s="89"/>
      <c r="D390" s="89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2"/>
      <c r="BN390" s="64"/>
    </row>
    <row r="391" spans="1:66" ht="15.75" customHeight="1">
      <c r="A391" s="87"/>
      <c r="B391" s="89"/>
      <c r="C391" s="89"/>
      <c r="D391" s="89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2"/>
      <c r="BN391" s="64"/>
    </row>
    <row r="392" spans="1:66" ht="15.75" customHeight="1">
      <c r="A392" s="87"/>
      <c r="B392" s="89"/>
      <c r="C392" s="89"/>
      <c r="D392" s="89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2"/>
      <c r="BN392" s="64"/>
    </row>
    <row r="393" spans="1:66" ht="15.75" customHeight="1">
      <c r="A393" s="87"/>
      <c r="B393" s="89"/>
      <c r="C393" s="89"/>
      <c r="D393" s="89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2"/>
      <c r="BN393" s="64"/>
    </row>
    <row r="394" spans="1:66" ht="15.75" customHeight="1">
      <c r="A394" s="87"/>
      <c r="B394" s="89"/>
      <c r="C394" s="89"/>
      <c r="D394" s="89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2"/>
      <c r="BN394" s="64"/>
    </row>
    <row r="395" spans="1:66" ht="15.75" customHeight="1">
      <c r="A395" s="87"/>
      <c r="B395" s="89"/>
      <c r="C395" s="89"/>
      <c r="D395" s="89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2"/>
      <c r="BN395" s="64"/>
    </row>
    <row r="396" spans="1:66" ht="15.75" customHeight="1">
      <c r="A396" s="87"/>
      <c r="B396" s="89"/>
      <c r="C396" s="89"/>
      <c r="D396" s="89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2"/>
      <c r="BN396" s="64"/>
    </row>
    <row r="397" spans="1:66" ht="15.75" customHeight="1">
      <c r="A397" s="87"/>
      <c r="B397" s="89"/>
      <c r="C397" s="89"/>
      <c r="D397" s="89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2"/>
      <c r="BN397" s="64"/>
    </row>
    <row r="398" spans="1:66" ht="15.75" customHeight="1">
      <c r="A398" s="87"/>
      <c r="B398" s="89"/>
      <c r="C398" s="89"/>
      <c r="D398" s="89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2"/>
      <c r="BN398" s="64"/>
    </row>
    <row r="399" spans="1:66" ht="15.75" customHeight="1">
      <c r="A399" s="87"/>
      <c r="B399" s="89"/>
      <c r="C399" s="89"/>
      <c r="D399" s="89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2"/>
      <c r="BN399" s="64"/>
    </row>
    <row r="400" spans="1:66" ht="15.75" customHeight="1">
      <c r="A400" s="87"/>
      <c r="B400" s="89"/>
      <c r="C400" s="89"/>
      <c r="D400" s="89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2"/>
      <c r="BN400" s="64"/>
    </row>
    <row r="401" spans="1:66" ht="15.75" customHeight="1">
      <c r="A401" s="87"/>
      <c r="B401" s="89"/>
      <c r="C401" s="89"/>
      <c r="D401" s="89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2"/>
      <c r="BN401" s="64"/>
    </row>
    <row r="402" spans="1:66" ht="15.75" customHeight="1">
      <c r="A402" s="87"/>
      <c r="B402" s="89"/>
      <c r="C402" s="89"/>
      <c r="D402" s="89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2"/>
      <c r="BN402" s="64"/>
    </row>
    <row r="403" spans="1:66" ht="15.75" customHeight="1">
      <c r="A403" s="87"/>
      <c r="B403" s="89"/>
      <c r="C403" s="89"/>
      <c r="D403" s="89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2"/>
      <c r="BN403" s="64"/>
    </row>
    <row r="404" spans="1:66" ht="15.75" customHeight="1">
      <c r="A404" s="87"/>
      <c r="B404" s="89"/>
      <c r="C404" s="89"/>
      <c r="D404" s="89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2"/>
      <c r="BN404" s="64"/>
    </row>
    <row r="405" spans="1:66" ht="15.75" customHeight="1">
      <c r="A405" s="87"/>
      <c r="B405" s="89"/>
      <c r="C405" s="89"/>
      <c r="D405" s="89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2"/>
      <c r="BN405" s="64"/>
    </row>
    <row r="406" spans="1:66" ht="15.75" customHeight="1">
      <c r="A406" s="87"/>
      <c r="B406" s="89"/>
      <c r="C406" s="89"/>
      <c r="D406" s="89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2"/>
      <c r="BN406" s="64"/>
    </row>
    <row r="407" spans="1:66" ht="15.75" customHeight="1">
      <c r="A407" s="87"/>
      <c r="B407" s="89"/>
      <c r="C407" s="89"/>
      <c r="D407" s="89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2"/>
      <c r="BN407" s="64"/>
    </row>
    <row r="408" spans="1:66" ht="15.75" customHeight="1">
      <c r="A408" s="87"/>
      <c r="B408" s="89"/>
      <c r="C408" s="89"/>
      <c r="D408" s="89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2"/>
      <c r="BN408" s="64"/>
    </row>
    <row r="409" spans="1:66" ht="15.75" customHeight="1">
      <c r="A409" s="87"/>
      <c r="B409" s="89"/>
      <c r="C409" s="89"/>
      <c r="D409" s="89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2"/>
      <c r="BN409" s="64"/>
    </row>
    <row r="410" spans="1:66" ht="15.75" customHeight="1">
      <c r="A410" s="87"/>
      <c r="B410" s="89"/>
      <c r="C410" s="89"/>
      <c r="D410" s="89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2"/>
      <c r="BN410" s="64"/>
    </row>
    <row r="411" spans="1:66" ht="15.75" customHeight="1">
      <c r="A411" s="87"/>
      <c r="B411" s="89"/>
      <c r="C411" s="89"/>
      <c r="D411" s="89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2"/>
      <c r="BN411" s="64"/>
    </row>
    <row r="412" spans="1:66" ht="15.75" customHeight="1">
      <c r="A412" s="87"/>
      <c r="B412" s="89"/>
      <c r="C412" s="89"/>
      <c r="D412" s="89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2"/>
      <c r="BN412" s="64"/>
    </row>
    <row r="413" spans="1:66" ht="15.75" customHeight="1">
      <c r="A413" s="87"/>
      <c r="B413" s="89"/>
      <c r="C413" s="89"/>
      <c r="D413" s="89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2"/>
      <c r="BN413" s="64"/>
    </row>
    <row r="414" spans="1:66" ht="15.75" customHeight="1">
      <c r="A414" s="87"/>
      <c r="B414" s="89"/>
      <c r="C414" s="89"/>
      <c r="D414" s="89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2"/>
      <c r="BN414" s="64"/>
    </row>
    <row r="415" spans="1:66" ht="15.75" customHeight="1">
      <c r="A415" s="87"/>
      <c r="B415" s="89"/>
      <c r="C415" s="89"/>
      <c r="D415" s="89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2"/>
      <c r="BN415" s="64"/>
    </row>
    <row r="416" spans="1:66" ht="15.75" customHeight="1">
      <c r="A416" s="87"/>
      <c r="B416" s="89"/>
      <c r="C416" s="89"/>
      <c r="D416" s="89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2"/>
      <c r="BN416" s="64"/>
    </row>
    <row r="417" spans="1:66" ht="15.75" customHeight="1">
      <c r="A417" s="87"/>
      <c r="B417" s="89"/>
      <c r="C417" s="89"/>
      <c r="D417" s="89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2"/>
      <c r="BN417" s="64"/>
    </row>
    <row r="418" spans="1:66" ht="15.75" customHeight="1">
      <c r="A418" s="87"/>
      <c r="B418" s="89"/>
      <c r="C418" s="89"/>
      <c r="D418" s="89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2"/>
      <c r="BN418" s="64"/>
    </row>
    <row r="419" spans="1:66" ht="15.75" customHeight="1">
      <c r="A419" s="87"/>
      <c r="B419" s="89"/>
      <c r="C419" s="89"/>
      <c r="D419" s="89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2"/>
      <c r="BN419" s="64"/>
    </row>
    <row r="420" spans="1:66" ht="15.75" customHeight="1">
      <c r="A420" s="87"/>
      <c r="B420" s="89"/>
      <c r="C420" s="89"/>
      <c r="D420" s="89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2"/>
      <c r="BN420" s="64"/>
    </row>
    <row r="421" spans="1:66" ht="15.75" customHeight="1">
      <c r="A421" s="87"/>
      <c r="B421" s="89"/>
      <c r="C421" s="89"/>
      <c r="D421" s="89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2"/>
      <c r="BN421" s="64"/>
    </row>
    <row r="422" spans="1:66" ht="15.75" customHeight="1">
      <c r="A422" s="87"/>
      <c r="B422" s="89"/>
      <c r="C422" s="89"/>
      <c r="D422" s="89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2"/>
      <c r="BN422" s="64"/>
    </row>
    <row r="423" spans="1:66" ht="15.75" customHeight="1">
      <c r="A423" s="87"/>
      <c r="B423" s="89"/>
      <c r="C423" s="89"/>
      <c r="D423" s="89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2"/>
      <c r="BN423" s="64"/>
    </row>
    <row r="424" spans="1:66" ht="15.75" customHeight="1">
      <c r="A424" s="87"/>
      <c r="B424" s="89"/>
      <c r="C424" s="89"/>
      <c r="D424" s="89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2"/>
      <c r="BN424" s="64"/>
    </row>
    <row r="425" spans="1:66" ht="15.75" customHeight="1">
      <c r="A425" s="87"/>
      <c r="B425" s="89"/>
      <c r="C425" s="89"/>
      <c r="D425" s="89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2"/>
      <c r="BN425" s="64"/>
    </row>
    <row r="426" spans="1:66" ht="15.75" customHeight="1">
      <c r="A426" s="87"/>
      <c r="B426" s="89"/>
      <c r="C426" s="89"/>
      <c r="D426" s="89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2"/>
      <c r="BN426" s="64"/>
    </row>
    <row r="427" spans="1:66" ht="15.75" customHeight="1">
      <c r="A427" s="87"/>
      <c r="B427" s="89"/>
      <c r="C427" s="89"/>
      <c r="D427" s="89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2"/>
      <c r="BN427" s="64"/>
    </row>
    <row r="428" spans="1:66" ht="15.75" customHeight="1">
      <c r="A428" s="87"/>
      <c r="B428" s="89"/>
      <c r="C428" s="89"/>
      <c r="D428" s="89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2"/>
      <c r="BN428" s="64"/>
    </row>
    <row r="429" spans="1:66" ht="15.75" customHeight="1">
      <c r="A429" s="87"/>
      <c r="B429" s="89"/>
      <c r="C429" s="89"/>
      <c r="D429" s="89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2"/>
      <c r="BN429" s="64"/>
    </row>
    <row r="430" spans="1:66" ht="15.75" customHeight="1">
      <c r="A430" s="87"/>
      <c r="B430" s="89"/>
      <c r="C430" s="89"/>
      <c r="D430" s="89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2"/>
      <c r="BN430" s="64"/>
    </row>
    <row r="431" spans="1:66" ht="15.75" customHeight="1">
      <c r="A431" s="87"/>
      <c r="B431" s="89"/>
      <c r="C431" s="89"/>
      <c r="D431" s="89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2"/>
      <c r="BN431" s="64"/>
    </row>
    <row r="432" spans="1:66" ht="15.75" customHeight="1">
      <c r="A432" s="87"/>
      <c r="B432" s="89"/>
      <c r="C432" s="89"/>
      <c r="D432" s="89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2"/>
      <c r="BN432" s="64"/>
    </row>
    <row r="433" spans="1:66" ht="15.75" customHeight="1">
      <c r="A433" s="87"/>
      <c r="B433" s="89"/>
      <c r="C433" s="89"/>
      <c r="D433" s="89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2"/>
      <c r="BN433" s="64"/>
    </row>
    <row r="434" spans="1:66" ht="15.75" customHeight="1">
      <c r="A434" s="87"/>
      <c r="B434" s="89"/>
      <c r="C434" s="89"/>
      <c r="D434" s="89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2"/>
      <c r="BN434" s="64"/>
    </row>
    <row r="435" spans="1:66" ht="15.75" customHeight="1">
      <c r="A435" s="87"/>
      <c r="B435" s="89"/>
      <c r="C435" s="89"/>
      <c r="D435" s="89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2"/>
      <c r="BN435" s="64"/>
    </row>
    <row r="436" spans="1:66" ht="15.75" customHeight="1">
      <c r="A436" s="87"/>
      <c r="B436" s="89"/>
      <c r="C436" s="89"/>
      <c r="D436" s="89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2"/>
      <c r="BN436" s="64"/>
    </row>
    <row r="437" spans="1:66" ht="15.75" customHeight="1">
      <c r="A437" s="87"/>
      <c r="B437" s="89"/>
      <c r="C437" s="89"/>
      <c r="D437" s="89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2"/>
      <c r="BN437" s="64"/>
    </row>
    <row r="438" spans="1:66" ht="15.75" customHeight="1">
      <c r="A438" s="87"/>
      <c r="B438" s="89"/>
      <c r="C438" s="89"/>
      <c r="D438" s="89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2"/>
      <c r="BN438" s="64"/>
    </row>
    <row r="439" spans="1:66" ht="15.75" customHeight="1">
      <c r="A439" s="87"/>
      <c r="B439" s="89"/>
      <c r="C439" s="89"/>
      <c r="D439" s="89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2"/>
      <c r="BN439" s="64"/>
    </row>
    <row r="440" spans="1:66" ht="15.75" customHeight="1">
      <c r="A440" s="87"/>
      <c r="B440" s="89"/>
      <c r="C440" s="89"/>
      <c r="D440" s="89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2"/>
      <c r="BN440" s="64"/>
    </row>
    <row r="441" spans="1:66" ht="15.75" customHeight="1">
      <c r="A441" s="87"/>
      <c r="B441" s="89"/>
      <c r="C441" s="89"/>
      <c r="D441" s="89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2"/>
      <c r="BN441" s="64"/>
    </row>
    <row r="442" spans="1:66" ht="15.75" customHeight="1">
      <c r="A442" s="87"/>
      <c r="B442" s="89"/>
      <c r="C442" s="89"/>
      <c r="D442" s="89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2"/>
      <c r="BN442" s="64"/>
    </row>
    <row r="443" spans="1:66" ht="15.75" customHeight="1">
      <c r="A443" s="87"/>
      <c r="B443" s="89"/>
      <c r="C443" s="89"/>
      <c r="D443" s="89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2"/>
      <c r="BN443" s="64"/>
    </row>
    <row r="444" spans="1:66" ht="15.75" customHeight="1">
      <c r="A444" s="87"/>
      <c r="B444" s="89"/>
      <c r="C444" s="89"/>
      <c r="D444" s="89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2"/>
      <c r="BN444" s="64"/>
    </row>
    <row r="445" spans="1:66" ht="15.75" customHeight="1">
      <c r="A445" s="87"/>
      <c r="B445" s="89"/>
      <c r="C445" s="89"/>
      <c r="D445" s="89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2"/>
      <c r="BN445" s="64"/>
    </row>
    <row r="446" spans="1:66" ht="15.75" customHeight="1">
      <c r="A446" s="87"/>
      <c r="B446" s="89"/>
      <c r="C446" s="89"/>
      <c r="D446" s="89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2"/>
      <c r="BN446" s="64"/>
    </row>
    <row r="447" spans="1:66" ht="15.75" customHeight="1">
      <c r="A447" s="87"/>
      <c r="B447" s="89"/>
      <c r="C447" s="89"/>
      <c r="D447" s="89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2"/>
      <c r="BN447" s="64"/>
    </row>
    <row r="448" spans="1:66" ht="15.75" customHeight="1">
      <c r="A448" s="87"/>
      <c r="B448" s="89"/>
      <c r="C448" s="89"/>
      <c r="D448" s="89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2"/>
      <c r="BN448" s="64"/>
    </row>
    <row r="449" spans="1:66" ht="15.75" customHeight="1">
      <c r="A449" s="87"/>
      <c r="B449" s="89"/>
      <c r="C449" s="89"/>
      <c r="D449" s="89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2"/>
      <c r="BN449" s="64"/>
    </row>
    <row r="450" spans="1:66" ht="15.75" customHeight="1">
      <c r="A450" s="87"/>
      <c r="B450" s="89"/>
      <c r="C450" s="89"/>
      <c r="D450" s="89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2"/>
      <c r="BN450" s="64"/>
    </row>
    <row r="451" spans="1:66" ht="15.75" customHeight="1">
      <c r="A451" s="87"/>
      <c r="B451" s="89"/>
      <c r="C451" s="89"/>
      <c r="D451" s="89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2"/>
      <c r="BN451" s="64"/>
    </row>
    <row r="452" spans="1:66" ht="15.75" customHeight="1">
      <c r="A452" s="87"/>
      <c r="B452" s="89"/>
      <c r="C452" s="89"/>
      <c r="D452" s="89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2"/>
      <c r="BN452" s="64"/>
    </row>
    <row r="453" spans="1:66" ht="15.75" customHeight="1">
      <c r="A453" s="87"/>
      <c r="B453" s="89"/>
      <c r="C453" s="89"/>
      <c r="D453" s="89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2"/>
      <c r="BN453" s="64"/>
    </row>
    <row r="454" spans="1:66" ht="15.75" customHeight="1">
      <c r="A454" s="87"/>
      <c r="B454" s="89"/>
      <c r="C454" s="89"/>
      <c r="D454" s="89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2"/>
      <c r="BN454" s="64"/>
    </row>
    <row r="455" spans="1:66" ht="15.75" customHeight="1">
      <c r="A455" s="87"/>
      <c r="B455" s="89"/>
      <c r="C455" s="89"/>
      <c r="D455" s="89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2"/>
      <c r="BN455" s="64"/>
    </row>
    <row r="456" spans="1:66" ht="15.75" customHeight="1">
      <c r="A456" s="87"/>
      <c r="B456" s="89"/>
      <c r="C456" s="89"/>
      <c r="D456" s="89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2"/>
      <c r="BN456" s="64"/>
    </row>
    <row r="457" spans="1:66" ht="15.75" customHeight="1">
      <c r="A457" s="87"/>
      <c r="B457" s="89"/>
      <c r="C457" s="89"/>
      <c r="D457" s="89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2"/>
      <c r="BN457" s="64"/>
    </row>
    <row r="458" spans="1:66" ht="15.75" customHeight="1">
      <c r="A458" s="87"/>
      <c r="B458" s="89"/>
      <c r="C458" s="89"/>
      <c r="D458" s="89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2"/>
      <c r="BN458" s="64"/>
    </row>
    <row r="459" spans="1:66" ht="15.75" customHeight="1">
      <c r="A459" s="87"/>
      <c r="B459" s="89"/>
      <c r="C459" s="89"/>
      <c r="D459" s="89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2"/>
      <c r="BN459" s="64"/>
    </row>
    <row r="460" spans="1:66" ht="15.75" customHeight="1">
      <c r="A460" s="87"/>
      <c r="B460" s="89"/>
      <c r="C460" s="89"/>
      <c r="D460" s="89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2"/>
      <c r="BN460" s="64"/>
    </row>
    <row r="461" spans="1:66" ht="15.75" customHeight="1">
      <c r="A461" s="87"/>
      <c r="B461" s="89"/>
      <c r="C461" s="89"/>
      <c r="D461" s="89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2"/>
      <c r="BN461" s="64"/>
    </row>
    <row r="462" spans="1:66" ht="15.75" customHeight="1">
      <c r="A462" s="87"/>
      <c r="B462" s="89"/>
      <c r="C462" s="89"/>
      <c r="D462" s="89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2"/>
      <c r="BN462" s="64"/>
    </row>
    <row r="463" spans="1:66" ht="15.75" customHeight="1">
      <c r="A463" s="87"/>
      <c r="B463" s="89"/>
      <c r="C463" s="89"/>
      <c r="D463" s="89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2"/>
      <c r="BN463" s="64"/>
    </row>
    <row r="464" spans="1:66" ht="15.75" customHeight="1">
      <c r="A464" s="87"/>
      <c r="B464" s="89"/>
      <c r="C464" s="89"/>
      <c r="D464" s="89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2"/>
      <c r="BN464" s="64"/>
    </row>
    <row r="465" spans="1:66" ht="15.75" customHeight="1">
      <c r="A465" s="87"/>
      <c r="B465" s="89"/>
      <c r="C465" s="89"/>
      <c r="D465" s="89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2"/>
      <c r="BN465" s="64"/>
    </row>
    <row r="466" spans="1:66" ht="15.75" customHeight="1">
      <c r="A466" s="87"/>
      <c r="B466" s="89"/>
      <c r="C466" s="89"/>
      <c r="D466" s="89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2"/>
      <c r="BN466" s="64"/>
    </row>
    <row r="467" spans="1:66" ht="15.75" customHeight="1">
      <c r="A467" s="87"/>
      <c r="B467" s="89"/>
      <c r="C467" s="89"/>
      <c r="D467" s="89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2"/>
      <c r="BN467" s="64"/>
    </row>
    <row r="468" spans="1:66" ht="15.75" customHeight="1">
      <c r="A468" s="87"/>
      <c r="B468" s="89"/>
      <c r="C468" s="89"/>
      <c r="D468" s="89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2"/>
      <c r="BN468" s="64"/>
    </row>
    <row r="469" spans="1:66" ht="15.75" customHeight="1">
      <c r="A469" s="87"/>
      <c r="B469" s="89"/>
      <c r="C469" s="89"/>
      <c r="D469" s="89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2"/>
      <c r="BN469" s="64"/>
    </row>
    <row r="470" spans="1:66" ht="15.75" customHeight="1">
      <c r="A470" s="87"/>
      <c r="B470" s="89"/>
      <c r="C470" s="89"/>
      <c r="D470" s="89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2"/>
      <c r="BN470" s="64"/>
    </row>
    <row r="471" spans="1:66" ht="15.75" customHeight="1">
      <c r="A471" s="87"/>
      <c r="B471" s="89"/>
      <c r="C471" s="89"/>
      <c r="D471" s="89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2"/>
      <c r="BN471" s="64"/>
    </row>
    <row r="472" spans="1:66" ht="15.75" customHeight="1">
      <c r="A472" s="87"/>
      <c r="B472" s="89"/>
      <c r="C472" s="89"/>
      <c r="D472" s="89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2"/>
      <c r="BN472" s="64"/>
    </row>
    <row r="473" spans="1:66" ht="15.75" customHeight="1">
      <c r="A473" s="87"/>
      <c r="B473" s="89"/>
      <c r="C473" s="89"/>
      <c r="D473" s="89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2"/>
      <c r="BN473" s="64"/>
    </row>
    <row r="474" spans="1:66" ht="15.75" customHeight="1">
      <c r="A474" s="87"/>
      <c r="B474" s="89"/>
      <c r="C474" s="89"/>
      <c r="D474" s="89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2"/>
      <c r="BN474" s="64"/>
    </row>
    <row r="475" spans="1:66" ht="15.75" customHeight="1">
      <c r="A475" s="87"/>
      <c r="B475" s="89"/>
      <c r="C475" s="89"/>
      <c r="D475" s="89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2"/>
      <c r="BN475" s="64"/>
    </row>
    <row r="476" spans="1:66" ht="15.75" customHeight="1">
      <c r="A476" s="87"/>
      <c r="B476" s="89"/>
      <c r="C476" s="89"/>
      <c r="D476" s="89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2"/>
      <c r="BN476" s="64"/>
    </row>
    <row r="477" spans="1:66" ht="15.75" customHeight="1">
      <c r="A477" s="87"/>
      <c r="B477" s="89"/>
      <c r="C477" s="89"/>
      <c r="D477" s="89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2"/>
      <c r="BN477" s="64"/>
    </row>
    <row r="478" spans="1:66" ht="15.75" customHeight="1">
      <c r="A478" s="87"/>
      <c r="B478" s="89"/>
      <c r="C478" s="89"/>
      <c r="D478" s="89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2"/>
      <c r="BN478" s="64"/>
    </row>
    <row r="479" spans="1:66" ht="15.75" customHeight="1">
      <c r="A479" s="87"/>
      <c r="B479" s="89"/>
      <c r="C479" s="89"/>
      <c r="D479" s="89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2"/>
      <c r="BN479" s="64"/>
    </row>
    <row r="480" spans="1:66" ht="15.75" customHeight="1">
      <c r="A480" s="87"/>
      <c r="B480" s="89"/>
      <c r="C480" s="89"/>
      <c r="D480" s="89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2"/>
      <c r="BN480" s="64"/>
    </row>
    <row r="481" spans="1:66" ht="15.75" customHeight="1">
      <c r="A481" s="87"/>
      <c r="B481" s="89"/>
      <c r="C481" s="89"/>
      <c r="D481" s="89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2"/>
      <c r="BN481" s="64"/>
    </row>
    <row r="482" spans="1:66" ht="15.75" customHeight="1">
      <c r="A482" s="87"/>
      <c r="B482" s="89"/>
      <c r="C482" s="89"/>
      <c r="D482" s="89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2"/>
      <c r="BN482" s="64"/>
    </row>
    <row r="483" spans="1:66" ht="15.75" customHeight="1">
      <c r="A483" s="87"/>
      <c r="B483" s="89"/>
      <c r="C483" s="89"/>
      <c r="D483" s="89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2"/>
      <c r="BN483" s="64"/>
    </row>
    <row r="484" spans="1:66" ht="15.75" customHeight="1">
      <c r="A484" s="87"/>
      <c r="B484" s="89"/>
      <c r="C484" s="89"/>
      <c r="D484" s="89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2"/>
      <c r="BN484" s="64"/>
    </row>
    <row r="485" spans="1:66" ht="15.75" customHeight="1">
      <c r="A485" s="87"/>
      <c r="B485" s="89"/>
      <c r="C485" s="89"/>
      <c r="D485" s="89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2"/>
      <c r="BN485" s="64"/>
    </row>
    <row r="486" spans="1:66" ht="15.75" customHeight="1">
      <c r="A486" s="87"/>
      <c r="B486" s="89"/>
      <c r="C486" s="89"/>
      <c r="D486" s="89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2"/>
      <c r="BN486" s="64"/>
    </row>
    <row r="487" spans="1:66" ht="15.75" customHeight="1">
      <c r="A487" s="87"/>
      <c r="B487" s="89"/>
      <c r="C487" s="89"/>
      <c r="D487" s="89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2"/>
      <c r="BN487" s="64"/>
    </row>
    <row r="488" spans="1:66" ht="15.75" customHeight="1">
      <c r="A488" s="87"/>
      <c r="B488" s="89"/>
      <c r="C488" s="89"/>
      <c r="D488" s="89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2"/>
      <c r="BN488" s="64"/>
    </row>
    <row r="489" spans="1:66" ht="15.75" customHeight="1">
      <c r="A489" s="87"/>
      <c r="B489" s="89"/>
      <c r="C489" s="89"/>
      <c r="D489" s="89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2"/>
      <c r="BN489" s="64"/>
    </row>
    <row r="490" spans="1:66" ht="15.75" customHeight="1">
      <c r="A490" s="87"/>
      <c r="B490" s="89"/>
      <c r="C490" s="89"/>
      <c r="D490" s="89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2"/>
      <c r="BN490" s="64"/>
    </row>
    <row r="491" spans="1:66" ht="15.75" customHeight="1">
      <c r="A491" s="87"/>
      <c r="B491" s="89"/>
      <c r="C491" s="89"/>
      <c r="D491" s="89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2"/>
      <c r="BN491" s="64"/>
    </row>
    <row r="492" spans="1:66" ht="15.75" customHeight="1">
      <c r="A492" s="87"/>
      <c r="B492" s="89"/>
      <c r="C492" s="89"/>
      <c r="D492" s="89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2"/>
      <c r="BN492" s="64"/>
    </row>
    <row r="493" spans="1:66" ht="15.75" customHeight="1">
      <c r="A493" s="87"/>
      <c r="B493" s="89"/>
      <c r="C493" s="89"/>
      <c r="D493" s="89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2"/>
      <c r="BN493" s="64"/>
    </row>
    <row r="494" spans="1:66" ht="15.75" customHeight="1">
      <c r="A494" s="87"/>
      <c r="B494" s="89"/>
      <c r="C494" s="89"/>
      <c r="D494" s="89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2"/>
      <c r="BN494" s="64"/>
    </row>
    <row r="495" spans="1:66" ht="15.75" customHeight="1">
      <c r="A495" s="87"/>
      <c r="B495" s="89"/>
      <c r="C495" s="89"/>
      <c r="D495" s="89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2"/>
      <c r="BN495" s="64"/>
    </row>
    <row r="496" spans="1:66" ht="15.75" customHeight="1">
      <c r="A496" s="87"/>
      <c r="B496" s="89"/>
      <c r="C496" s="89"/>
      <c r="D496" s="89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2"/>
      <c r="BN496" s="64"/>
    </row>
    <row r="497" spans="1:66" ht="15.75" customHeight="1">
      <c r="A497" s="87"/>
      <c r="B497" s="89"/>
      <c r="C497" s="89"/>
      <c r="D497" s="89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2"/>
      <c r="BN497" s="64"/>
    </row>
    <row r="498" spans="1:66" ht="15.75" customHeight="1">
      <c r="A498" s="87"/>
      <c r="B498" s="89"/>
      <c r="C498" s="89"/>
      <c r="D498" s="89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2"/>
      <c r="BN498" s="64"/>
    </row>
    <row r="499" spans="1:66" ht="15.75" customHeight="1">
      <c r="A499" s="87"/>
      <c r="B499" s="89"/>
      <c r="C499" s="89"/>
      <c r="D499" s="89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2"/>
      <c r="BN499" s="64"/>
    </row>
    <row r="500" spans="1:66" ht="15.75" customHeight="1">
      <c r="A500" s="87"/>
      <c r="B500" s="89"/>
      <c r="C500" s="89"/>
      <c r="D500" s="89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2"/>
      <c r="BN500" s="64"/>
    </row>
    <row r="501" spans="1:66" ht="15.75" customHeight="1">
      <c r="A501" s="87"/>
      <c r="B501" s="89"/>
      <c r="C501" s="89"/>
      <c r="D501" s="89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2"/>
      <c r="BN501" s="64"/>
    </row>
    <row r="502" spans="1:66" ht="15.75" customHeight="1">
      <c r="A502" s="87"/>
      <c r="B502" s="89"/>
      <c r="C502" s="89"/>
      <c r="D502" s="89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2"/>
      <c r="BN502" s="64"/>
    </row>
    <row r="503" spans="1:66" ht="15.75" customHeight="1">
      <c r="A503" s="87"/>
      <c r="B503" s="89"/>
      <c r="C503" s="89"/>
      <c r="D503" s="89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2"/>
      <c r="BN503" s="64"/>
    </row>
    <row r="504" spans="1:66" ht="15.75" customHeight="1">
      <c r="A504" s="87"/>
      <c r="B504" s="89"/>
      <c r="C504" s="89"/>
      <c r="D504" s="89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2"/>
      <c r="BN504" s="64"/>
    </row>
    <row r="505" spans="1:66" ht="15.75" customHeight="1">
      <c r="A505" s="87"/>
      <c r="B505" s="89"/>
      <c r="C505" s="89"/>
      <c r="D505" s="89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2"/>
      <c r="BN505" s="64"/>
    </row>
    <row r="506" spans="1:66" ht="15.75" customHeight="1">
      <c r="A506" s="87"/>
      <c r="B506" s="89"/>
      <c r="C506" s="89"/>
      <c r="D506" s="89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2"/>
      <c r="BN506" s="64"/>
    </row>
    <row r="507" spans="1:66" ht="15.75" customHeight="1">
      <c r="A507" s="87"/>
      <c r="B507" s="89"/>
      <c r="C507" s="89"/>
      <c r="D507" s="89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2"/>
      <c r="BN507" s="64"/>
    </row>
    <row r="508" spans="1:66" ht="15.75" customHeight="1">
      <c r="A508" s="87"/>
      <c r="B508" s="89"/>
      <c r="C508" s="89"/>
      <c r="D508" s="89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2"/>
      <c r="BN508" s="64"/>
    </row>
    <row r="509" spans="1:66" ht="15.75" customHeight="1">
      <c r="A509" s="87"/>
      <c r="B509" s="89"/>
      <c r="C509" s="89"/>
      <c r="D509" s="89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2"/>
      <c r="BN509" s="64"/>
    </row>
    <row r="510" spans="1:66" ht="15.75" customHeight="1">
      <c r="A510" s="87"/>
      <c r="B510" s="89"/>
      <c r="C510" s="89"/>
      <c r="D510" s="89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2"/>
      <c r="BN510" s="64"/>
    </row>
    <row r="511" spans="1:66" ht="15.75" customHeight="1">
      <c r="A511" s="87"/>
      <c r="B511" s="89"/>
      <c r="C511" s="89"/>
      <c r="D511" s="89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2"/>
      <c r="BN511" s="64"/>
    </row>
    <row r="512" spans="1:66" ht="15.75" customHeight="1">
      <c r="A512" s="87"/>
      <c r="B512" s="89"/>
      <c r="C512" s="89"/>
      <c r="D512" s="89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2"/>
      <c r="BN512" s="64"/>
    </row>
    <row r="513" spans="1:66" ht="15.75" customHeight="1">
      <c r="A513" s="87"/>
      <c r="B513" s="89"/>
      <c r="C513" s="89"/>
      <c r="D513" s="89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2"/>
      <c r="BN513" s="64"/>
    </row>
    <row r="514" spans="1:66" ht="15.75" customHeight="1">
      <c r="A514" s="87"/>
      <c r="B514" s="89"/>
      <c r="C514" s="89"/>
      <c r="D514" s="89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2"/>
      <c r="BN514" s="64"/>
    </row>
    <row r="515" spans="1:66" ht="15.75" customHeight="1">
      <c r="A515" s="87"/>
      <c r="B515" s="89"/>
      <c r="C515" s="89"/>
      <c r="D515" s="89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2"/>
      <c r="BN515" s="64"/>
    </row>
    <row r="516" spans="1:66" ht="15.75" customHeight="1">
      <c r="A516" s="87"/>
      <c r="B516" s="89"/>
      <c r="C516" s="89"/>
      <c r="D516" s="89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2"/>
      <c r="BN516" s="64"/>
    </row>
    <row r="517" spans="1:66" ht="15.75" customHeight="1">
      <c r="A517" s="87"/>
      <c r="B517" s="89"/>
      <c r="C517" s="89"/>
      <c r="D517" s="89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2"/>
      <c r="BN517" s="64"/>
    </row>
    <row r="518" spans="1:66" ht="15.75" customHeight="1">
      <c r="A518" s="87"/>
      <c r="B518" s="89"/>
      <c r="C518" s="89"/>
      <c r="D518" s="89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2"/>
      <c r="BN518" s="64"/>
    </row>
    <row r="519" spans="1:66" ht="15.75" customHeight="1">
      <c r="A519" s="87"/>
      <c r="B519" s="89"/>
      <c r="C519" s="89"/>
      <c r="D519" s="89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2"/>
      <c r="BN519" s="64"/>
    </row>
    <row r="520" spans="1:66" ht="15.75" customHeight="1">
      <c r="A520" s="87"/>
      <c r="B520" s="89"/>
      <c r="C520" s="89"/>
      <c r="D520" s="89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2"/>
      <c r="BN520" s="64"/>
    </row>
    <row r="521" spans="1:66" ht="15.75" customHeight="1">
      <c r="A521" s="87"/>
      <c r="B521" s="89"/>
      <c r="C521" s="89"/>
      <c r="D521" s="89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2"/>
      <c r="BN521" s="64"/>
    </row>
    <row r="522" spans="1:66" ht="15.75" customHeight="1">
      <c r="A522" s="87"/>
      <c r="B522" s="89"/>
      <c r="C522" s="89"/>
      <c r="D522" s="89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2"/>
      <c r="BN522" s="64"/>
    </row>
    <row r="523" spans="1:66" ht="15.75" customHeight="1">
      <c r="A523" s="87"/>
      <c r="B523" s="89"/>
      <c r="C523" s="89"/>
      <c r="D523" s="89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2"/>
      <c r="BN523" s="64"/>
    </row>
    <row r="524" spans="1:66" ht="15.75" customHeight="1">
      <c r="A524" s="87"/>
      <c r="B524" s="89"/>
      <c r="C524" s="89"/>
      <c r="D524" s="89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2"/>
      <c r="BN524" s="64"/>
    </row>
    <row r="525" spans="1:66" ht="15.75" customHeight="1">
      <c r="A525" s="87"/>
      <c r="B525" s="89"/>
      <c r="C525" s="89"/>
      <c r="D525" s="89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2"/>
      <c r="BN525" s="64"/>
    </row>
    <row r="526" spans="1:66" ht="15.75" customHeight="1">
      <c r="A526" s="87"/>
      <c r="B526" s="89"/>
      <c r="C526" s="89"/>
      <c r="D526" s="89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2"/>
      <c r="BN526" s="64"/>
    </row>
    <row r="527" spans="1:66" ht="15.75" customHeight="1">
      <c r="A527" s="87"/>
      <c r="B527" s="89"/>
      <c r="C527" s="89"/>
      <c r="D527" s="89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2"/>
      <c r="BN527" s="64"/>
    </row>
    <row r="528" spans="1:66" ht="15.75" customHeight="1">
      <c r="A528" s="87"/>
      <c r="B528" s="89"/>
      <c r="C528" s="89"/>
      <c r="D528" s="89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2"/>
      <c r="BN528" s="64"/>
    </row>
    <row r="529" spans="1:66" ht="15.75" customHeight="1">
      <c r="A529" s="87"/>
      <c r="B529" s="89"/>
      <c r="C529" s="89"/>
      <c r="D529" s="89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2"/>
      <c r="BN529" s="64"/>
    </row>
    <row r="530" spans="1:66" ht="15.75" customHeight="1">
      <c r="A530" s="87"/>
      <c r="B530" s="89"/>
      <c r="C530" s="89"/>
      <c r="D530" s="89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2"/>
      <c r="BN530" s="64"/>
    </row>
    <row r="531" spans="1:66" ht="15.75" customHeight="1">
      <c r="A531" s="87"/>
      <c r="B531" s="89"/>
      <c r="C531" s="89"/>
      <c r="D531" s="89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2"/>
      <c r="BN531" s="64"/>
    </row>
    <row r="532" spans="1:66" ht="15.75" customHeight="1">
      <c r="A532" s="87"/>
      <c r="B532" s="89"/>
      <c r="C532" s="89"/>
      <c r="D532" s="89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2"/>
      <c r="BN532" s="64"/>
    </row>
    <row r="533" spans="1:66" ht="15.75" customHeight="1">
      <c r="A533" s="87"/>
      <c r="B533" s="89"/>
      <c r="C533" s="89"/>
      <c r="D533" s="89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2"/>
      <c r="BN533" s="64"/>
    </row>
    <row r="534" spans="1:66" ht="15.75" customHeight="1">
      <c r="A534" s="87"/>
      <c r="B534" s="89"/>
      <c r="C534" s="89"/>
      <c r="D534" s="89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2"/>
      <c r="BN534" s="64"/>
    </row>
    <row r="535" spans="1:66" ht="15.75" customHeight="1">
      <c r="A535" s="87"/>
      <c r="B535" s="89"/>
      <c r="C535" s="89"/>
      <c r="D535" s="89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2"/>
      <c r="BN535" s="64"/>
    </row>
    <row r="536" spans="1:66" ht="15.75" customHeight="1">
      <c r="A536" s="87"/>
      <c r="B536" s="89"/>
      <c r="C536" s="89"/>
      <c r="D536" s="89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2"/>
      <c r="BN536" s="64"/>
    </row>
    <row r="537" spans="1:66" ht="15.75" customHeight="1">
      <c r="A537" s="87"/>
      <c r="B537" s="89"/>
      <c r="C537" s="89"/>
      <c r="D537" s="89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2"/>
      <c r="BN537" s="64"/>
    </row>
    <row r="538" spans="1:66" ht="15.75" customHeight="1">
      <c r="A538" s="87"/>
      <c r="B538" s="89"/>
      <c r="C538" s="89"/>
      <c r="D538" s="89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2"/>
      <c r="BN538" s="64"/>
    </row>
    <row r="539" spans="1:66" ht="15.75" customHeight="1">
      <c r="A539" s="87"/>
      <c r="B539" s="89"/>
      <c r="C539" s="89"/>
      <c r="D539" s="89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2"/>
      <c r="BN539" s="64"/>
    </row>
    <row r="540" spans="1:66" ht="15.75" customHeight="1">
      <c r="A540" s="87"/>
      <c r="B540" s="89"/>
      <c r="C540" s="89"/>
      <c r="D540" s="89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2"/>
      <c r="BN540" s="64"/>
    </row>
    <row r="541" spans="1:66" ht="15.75" customHeight="1">
      <c r="A541" s="87"/>
      <c r="B541" s="89"/>
      <c r="C541" s="89"/>
      <c r="D541" s="89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2"/>
      <c r="BN541" s="64"/>
    </row>
    <row r="542" spans="1:66" ht="15.75" customHeight="1">
      <c r="A542" s="87"/>
      <c r="B542" s="89"/>
      <c r="C542" s="89"/>
      <c r="D542" s="89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2"/>
      <c r="BN542" s="64"/>
    </row>
    <row r="543" spans="1:66" ht="15.75" customHeight="1">
      <c r="A543" s="87"/>
      <c r="B543" s="89"/>
      <c r="C543" s="89"/>
      <c r="D543" s="89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2"/>
      <c r="BN543" s="64"/>
    </row>
    <row r="544" spans="1:66" ht="15.75" customHeight="1">
      <c r="A544" s="87"/>
      <c r="B544" s="89"/>
      <c r="C544" s="89"/>
      <c r="D544" s="89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2"/>
      <c r="BN544" s="64"/>
    </row>
    <row r="545" spans="1:66" ht="15.75" customHeight="1">
      <c r="A545" s="87"/>
      <c r="B545" s="89"/>
      <c r="C545" s="89"/>
      <c r="D545" s="89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2"/>
      <c r="BN545" s="64"/>
    </row>
    <row r="546" spans="1:66" ht="15.75" customHeight="1">
      <c r="A546" s="87"/>
      <c r="B546" s="89"/>
      <c r="C546" s="89"/>
      <c r="D546" s="89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2"/>
      <c r="BN546" s="64"/>
    </row>
    <row r="547" spans="1:66" ht="15.75" customHeight="1">
      <c r="A547" s="87"/>
      <c r="B547" s="89"/>
      <c r="C547" s="89"/>
      <c r="D547" s="89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2"/>
      <c r="BN547" s="64"/>
    </row>
    <row r="548" spans="1:66" ht="15.75" customHeight="1">
      <c r="A548" s="87"/>
      <c r="B548" s="89"/>
      <c r="C548" s="89"/>
      <c r="D548" s="89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2"/>
      <c r="BN548" s="64"/>
    </row>
    <row r="549" spans="1:66" ht="15.75" customHeight="1">
      <c r="A549" s="87"/>
      <c r="B549" s="89"/>
      <c r="C549" s="89"/>
      <c r="D549" s="89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2"/>
      <c r="BN549" s="64"/>
    </row>
    <row r="550" spans="1:66" ht="15.75" customHeight="1">
      <c r="A550" s="87"/>
      <c r="B550" s="89"/>
      <c r="C550" s="89"/>
      <c r="D550" s="89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2"/>
      <c r="BN550" s="64"/>
    </row>
    <row r="551" spans="1:66" ht="15.75" customHeight="1">
      <c r="A551" s="87"/>
      <c r="B551" s="89"/>
      <c r="C551" s="89"/>
      <c r="D551" s="89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2"/>
      <c r="BN551" s="64"/>
    </row>
    <row r="552" spans="1:66" ht="15.75" customHeight="1">
      <c r="A552" s="87"/>
      <c r="B552" s="89"/>
      <c r="C552" s="89"/>
      <c r="D552" s="89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2"/>
      <c r="BN552" s="64"/>
    </row>
    <row r="553" spans="1:66" ht="15.75" customHeight="1">
      <c r="A553" s="87"/>
      <c r="B553" s="89"/>
      <c r="C553" s="89"/>
      <c r="D553" s="89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2"/>
      <c r="BN553" s="64"/>
    </row>
    <row r="554" spans="1:66" ht="15.75" customHeight="1">
      <c r="A554" s="87"/>
      <c r="B554" s="89"/>
      <c r="C554" s="89"/>
      <c r="D554" s="89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2"/>
      <c r="BN554" s="64"/>
    </row>
    <row r="555" spans="1:66" ht="15.75" customHeight="1">
      <c r="A555" s="87"/>
      <c r="B555" s="89"/>
      <c r="C555" s="89"/>
      <c r="D555" s="89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2"/>
      <c r="BN555" s="64"/>
    </row>
    <row r="556" spans="1:66" ht="15.75" customHeight="1">
      <c r="A556" s="87"/>
      <c r="B556" s="89"/>
      <c r="C556" s="89"/>
      <c r="D556" s="89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2"/>
      <c r="BN556" s="64"/>
    </row>
    <row r="557" spans="1:66" ht="15.75" customHeight="1">
      <c r="A557" s="87"/>
      <c r="B557" s="89"/>
      <c r="C557" s="89"/>
      <c r="D557" s="89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2"/>
      <c r="BN557" s="64"/>
    </row>
    <row r="558" spans="1:66" ht="15.75" customHeight="1">
      <c r="A558" s="87"/>
      <c r="B558" s="89"/>
      <c r="C558" s="89"/>
      <c r="D558" s="89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2"/>
      <c r="BN558" s="64"/>
    </row>
    <row r="559" spans="1:66" ht="15.75" customHeight="1">
      <c r="A559" s="87"/>
      <c r="B559" s="89"/>
      <c r="C559" s="89"/>
      <c r="D559" s="89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2"/>
      <c r="BN559" s="64"/>
    </row>
    <row r="560" spans="1:66" ht="15.75" customHeight="1">
      <c r="A560" s="87"/>
      <c r="B560" s="89"/>
      <c r="C560" s="89"/>
      <c r="D560" s="89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2"/>
      <c r="BN560" s="64"/>
    </row>
    <row r="561" spans="1:66" ht="15.75" customHeight="1">
      <c r="A561" s="87"/>
      <c r="B561" s="89"/>
      <c r="C561" s="89"/>
      <c r="D561" s="89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2"/>
      <c r="BN561" s="64"/>
    </row>
    <row r="562" spans="1:66" ht="15.75" customHeight="1">
      <c r="A562" s="87"/>
      <c r="B562" s="89"/>
      <c r="C562" s="89"/>
      <c r="D562" s="89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2"/>
      <c r="BN562" s="64"/>
    </row>
    <row r="563" spans="1:66" ht="15.75" customHeight="1">
      <c r="A563" s="87"/>
      <c r="B563" s="89"/>
      <c r="C563" s="89"/>
      <c r="D563" s="89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2"/>
      <c r="BN563" s="64"/>
    </row>
    <row r="564" spans="1:66" ht="15.75" customHeight="1">
      <c r="A564" s="87"/>
      <c r="B564" s="89"/>
      <c r="C564" s="89"/>
      <c r="D564" s="89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2"/>
      <c r="BN564" s="64"/>
    </row>
    <row r="565" spans="1:66" ht="15.75" customHeight="1">
      <c r="A565" s="87"/>
      <c r="B565" s="89"/>
      <c r="C565" s="89"/>
      <c r="D565" s="89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2"/>
      <c r="BN565" s="64"/>
    </row>
    <row r="566" spans="1:66" ht="15.75" customHeight="1">
      <c r="A566" s="87"/>
      <c r="B566" s="89"/>
      <c r="C566" s="89"/>
      <c r="D566" s="89"/>
      <c r="E566" s="64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2"/>
      <c r="BN566" s="64"/>
    </row>
    <row r="567" spans="1:66" ht="15.75" customHeight="1">
      <c r="A567" s="87"/>
      <c r="B567" s="89"/>
      <c r="C567" s="89"/>
      <c r="D567" s="89"/>
      <c r="E567" s="64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2"/>
      <c r="BN567" s="64"/>
    </row>
    <row r="568" spans="1:66" ht="15.75" customHeight="1">
      <c r="A568" s="87"/>
      <c r="B568" s="89"/>
      <c r="C568" s="89"/>
      <c r="D568" s="89"/>
      <c r="E568" s="64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2"/>
      <c r="BN568" s="64"/>
    </row>
    <row r="569" spans="1:66" ht="15.75" customHeight="1">
      <c r="A569" s="87"/>
      <c r="B569" s="89"/>
      <c r="C569" s="89"/>
      <c r="D569" s="89"/>
      <c r="E569" s="64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2"/>
      <c r="BN569" s="64"/>
    </row>
    <row r="570" spans="1:66" ht="15.75" customHeight="1">
      <c r="A570" s="87"/>
      <c r="B570" s="89"/>
      <c r="C570" s="89"/>
      <c r="D570" s="89"/>
      <c r="E570" s="64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2"/>
      <c r="BN570" s="64"/>
    </row>
    <row r="571" spans="1:66" ht="15.75" customHeight="1">
      <c r="A571" s="87"/>
      <c r="B571" s="89"/>
      <c r="C571" s="89"/>
      <c r="D571" s="89"/>
      <c r="E571" s="64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2"/>
      <c r="BN571" s="64"/>
    </row>
    <row r="572" spans="1:66" ht="15.75" customHeight="1">
      <c r="A572" s="87"/>
      <c r="B572" s="89"/>
      <c r="C572" s="89"/>
      <c r="D572" s="89"/>
      <c r="E572" s="64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2"/>
      <c r="BN572" s="64"/>
    </row>
    <row r="573" spans="1:66" ht="15.75" customHeight="1">
      <c r="A573" s="87"/>
      <c r="B573" s="89"/>
      <c r="C573" s="89"/>
      <c r="D573" s="89"/>
      <c r="E573" s="64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2"/>
      <c r="BN573" s="64"/>
    </row>
    <row r="574" spans="1:66" ht="15.75" customHeight="1">
      <c r="A574" s="87"/>
      <c r="B574" s="89"/>
      <c r="C574" s="89"/>
      <c r="D574" s="89"/>
      <c r="E574" s="64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2"/>
      <c r="BN574" s="64"/>
    </row>
    <row r="575" spans="1:66" ht="15.75" customHeight="1">
      <c r="A575" s="87"/>
      <c r="B575" s="89"/>
      <c r="C575" s="89"/>
      <c r="D575" s="89"/>
      <c r="E575" s="64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2"/>
      <c r="BN575" s="64"/>
    </row>
    <row r="576" spans="1:66" ht="15.75" customHeight="1">
      <c r="A576" s="87"/>
      <c r="B576" s="89"/>
      <c r="C576" s="89"/>
      <c r="D576" s="89"/>
      <c r="E576" s="64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2"/>
      <c r="BN576" s="64"/>
    </row>
    <row r="577" spans="1:66" ht="15.75" customHeight="1">
      <c r="A577" s="87"/>
      <c r="B577" s="89"/>
      <c r="C577" s="89"/>
      <c r="D577" s="89"/>
      <c r="E577" s="64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2"/>
      <c r="BN577" s="64"/>
    </row>
    <row r="578" spans="1:66" ht="15.75" customHeight="1">
      <c r="A578" s="87"/>
      <c r="B578" s="89"/>
      <c r="C578" s="89"/>
      <c r="D578" s="89"/>
      <c r="E578" s="64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2"/>
      <c r="BN578" s="64"/>
    </row>
    <row r="579" spans="1:66" ht="15.75" customHeight="1">
      <c r="A579" s="87"/>
      <c r="B579" s="89"/>
      <c r="C579" s="89"/>
      <c r="D579" s="89"/>
      <c r="E579" s="64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2"/>
      <c r="BN579" s="64"/>
    </row>
    <row r="580" spans="1:66" ht="15.75" customHeight="1">
      <c r="A580" s="87"/>
      <c r="B580" s="89"/>
      <c r="C580" s="89"/>
      <c r="D580" s="89"/>
      <c r="E580" s="64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2"/>
      <c r="BN580" s="64"/>
    </row>
    <row r="581" spans="1:66" ht="15.75" customHeight="1">
      <c r="A581" s="87"/>
      <c r="B581" s="89"/>
      <c r="C581" s="89"/>
      <c r="D581" s="89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2"/>
      <c r="BN581" s="64"/>
    </row>
    <row r="582" spans="1:66" ht="15.75" customHeight="1">
      <c r="A582" s="87"/>
      <c r="B582" s="89"/>
      <c r="C582" s="89"/>
      <c r="D582" s="89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2"/>
      <c r="BN582" s="64"/>
    </row>
    <row r="583" spans="1:66" ht="15.75" customHeight="1">
      <c r="A583" s="87"/>
      <c r="B583" s="89"/>
      <c r="C583" s="89"/>
      <c r="D583" s="89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2"/>
      <c r="BN583" s="64"/>
    </row>
    <row r="584" spans="1:66" ht="15.75" customHeight="1">
      <c r="A584" s="87"/>
      <c r="B584" s="89"/>
      <c r="C584" s="89"/>
      <c r="D584" s="89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2"/>
      <c r="BN584" s="64"/>
    </row>
    <row r="585" spans="1:66" ht="15.75" customHeight="1">
      <c r="A585" s="87"/>
      <c r="B585" s="89"/>
      <c r="C585" s="89"/>
      <c r="D585" s="89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2"/>
      <c r="BN585" s="64"/>
    </row>
    <row r="586" spans="1:66" ht="15.75" customHeight="1">
      <c r="A586" s="87"/>
      <c r="B586" s="89"/>
      <c r="C586" s="89"/>
      <c r="D586" s="89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2"/>
      <c r="BN586" s="64"/>
    </row>
    <row r="587" spans="1:66" ht="15.75" customHeight="1">
      <c r="A587" s="87"/>
      <c r="B587" s="89"/>
      <c r="C587" s="89"/>
      <c r="D587" s="89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2"/>
      <c r="BN587" s="64"/>
    </row>
    <row r="588" spans="1:66" ht="15.75" customHeight="1">
      <c r="A588" s="87"/>
      <c r="B588" s="89"/>
      <c r="C588" s="89"/>
      <c r="D588" s="89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2"/>
      <c r="BN588" s="64"/>
    </row>
    <row r="589" spans="1:66" ht="15.75" customHeight="1">
      <c r="A589" s="87"/>
      <c r="B589" s="89"/>
      <c r="C589" s="89"/>
      <c r="D589" s="89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2"/>
      <c r="BN589" s="64"/>
    </row>
    <row r="590" spans="1:66" ht="15.75" customHeight="1">
      <c r="A590" s="87"/>
      <c r="B590" s="89"/>
      <c r="C590" s="89"/>
      <c r="D590" s="89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2"/>
      <c r="BN590" s="64"/>
    </row>
    <row r="591" spans="1:66" ht="15.75" customHeight="1">
      <c r="A591" s="87"/>
      <c r="B591" s="89"/>
      <c r="C591" s="89"/>
      <c r="D591" s="89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2"/>
      <c r="BN591" s="64"/>
    </row>
    <row r="592" spans="1:66" ht="15.75" customHeight="1">
      <c r="A592" s="87"/>
      <c r="B592" s="89"/>
      <c r="C592" s="89"/>
      <c r="D592" s="89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2"/>
      <c r="BN592" s="64"/>
    </row>
    <row r="593" spans="1:66" ht="15.75" customHeight="1">
      <c r="A593" s="87"/>
      <c r="B593" s="89"/>
      <c r="C593" s="89"/>
      <c r="D593" s="89"/>
      <c r="E593" s="64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2"/>
      <c r="BN593" s="64"/>
    </row>
    <row r="594" spans="1:66" ht="15.75" customHeight="1">
      <c r="A594" s="87"/>
      <c r="B594" s="89"/>
      <c r="C594" s="89"/>
      <c r="D594" s="89"/>
      <c r="E594" s="64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2"/>
      <c r="BN594" s="64"/>
    </row>
    <row r="595" spans="1:66" ht="15.75" customHeight="1">
      <c r="A595" s="87"/>
      <c r="B595" s="89"/>
      <c r="C595" s="89"/>
      <c r="D595" s="89"/>
      <c r="E595" s="64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2"/>
      <c r="BN595" s="64"/>
    </row>
    <row r="596" spans="1:66" ht="15.75" customHeight="1">
      <c r="A596" s="87"/>
      <c r="B596" s="89"/>
      <c r="C596" s="89"/>
      <c r="D596" s="89"/>
      <c r="E596" s="64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2"/>
      <c r="BN596" s="64"/>
    </row>
    <row r="597" spans="1:66" ht="15.75" customHeight="1">
      <c r="A597" s="87"/>
      <c r="B597" s="89"/>
      <c r="C597" s="89"/>
      <c r="D597" s="89"/>
      <c r="E597" s="64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2"/>
      <c r="BN597" s="64"/>
    </row>
    <row r="598" spans="1:66" ht="15.75" customHeight="1">
      <c r="A598" s="87"/>
      <c r="B598" s="89"/>
      <c r="C598" s="89"/>
      <c r="D598" s="89"/>
      <c r="E598" s="64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2"/>
      <c r="BN598" s="64"/>
    </row>
    <row r="599" spans="1:66" ht="15.75" customHeight="1">
      <c r="A599" s="87"/>
      <c r="B599" s="89"/>
      <c r="C599" s="89"/>
      <c r="D599" s="89"/>
      <c r="E599" s="64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2"/>
      <c r="BN599" s="64"/>
    </row>
    <row r="600" spans="1:66" ht="15.75" customHeight="1">
      <c r="A600" s="87"/>
      <c r="B600" s="89"/>
      <c r="C600" s="89"/>
      <c r="D600" s="89"/>
      <c r="E600" s="64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2"/>
      <c r="BN600" s="64"/>
    </row>
    <row r="601" spans="1:66" ht="15.75" customHeight="1">
      <c r="A601" s="87"/>
      <c r="B601" s="89"/>
      <c r="C601" s="89"/>
      <c r="D601" s="89"/>
      <c r="E601" s="64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2"/>
      <c r="BN601" s="64"/>
    </row>
    <row r="602" spans="1:66" ht="15.75" customHeight="1">
      <c r="A602" s="87"/>
      <c r="B602" s="89"/>
      <c r="C602" s="89"/>
      <c r="D602" s="89"/>
      <c r="E602" s="64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  <c r="AK602" s="64"/>
      <c r="AL602" s="64"/>
      <c r="AM602" s="64"/>
      <c r="AN602" s="64"/>
      <c r="AO602" s="64"/>
      <c r="AP602" s="64"/>
      <c r="AQ602" s="64"/>
      <c r="AR602" s="64"/>
      <c r="AS602" s="64"/>
      <c r="AT602" s="64"/>
      <c r="AU602" s="64"/>
      <c r="AV602" s="64"/>
      <c r="AW602" s="64"/>
      <c r="AX602" s="64"/>
      <c r="AY602" s="64"/>
      <c r="AZ602" s="64"/>
      <c r="BA602" s="64"/>
      <c r="BB602" s="64"/>
      <c r="BC602" s="64"/>
      <c r="BD602" s="64"/>
      <c r="BE602" s="64"/>
      <c r="BF602" s="64"/>
      <c r="BG602" s="64"/>
      <c r="BH602" s="64"/>
      <c r="BI602" s="64"/>
      <c r="BJ602" s="64"/>
      <c r="BK602" s="64"/>
      <c r="BL602" s="64"/>
      <c r="BM602" s="62"/>
      <c r="BN602" s="64"/>
    </row>
    <row r="603" spans="1:66" ht="15.75" customHeight="1">
      <c r="A603" s="87"/>
      <c r="B603" s="89"/>
      <c r="C603" s="89"/>
      <c r="D603" s="89"/>
      <c r="E603" s="64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  <c r="AK603" s="64"/>
      <c r="AL603" s="64"/>
      <c r="AM603" s="64"/>
      <c r="AN603" s="64"/>
      <c r="AO603" s="64"/>
      <c r="AP603" s="64"/>
      <c r="AQ603" s="64"/>
      <c r="AR603" s="64"/>
      <c r="AS603" s="64"/>
      <c r="AT603" s="64"/>
      <c r="AU603" s="64"/>
      <c r="AV603" s="64"/>
      <c r="AW603" s="64"/>
      <c r="AX603" s="64"/>
      <c r="AY603" s="64"/>
      <c r="AZ603" s="64"/>
      <c r="BA603" s="64"/>
      <c r="BB603" s="64"/>
      <c r="BC603" s="64"/>
      <c r="BD603" s="64"/>
      <c r="BE603" s="64"/>
      <c r="BF603" s="64"/>
      <c r="BG603" s="64"/>
      <c r="BH603" s="64"/>
      <c r="BI603" s="64"/>
      <c r="BJ603" s="64"/>
      <c r="BK603" s="64"/>
      <c r="BL603" s="64"/>
      <c r="BM603" s="62"/>
      <c r="BN603" s="64"/>
    </row>
    <row r="604" spans="1:66" ht="15.75" customHeight="1">
      <c r="A604" s="87"/>
      <c r="B604" s="89"/>
      <c r="C604" s="89"/>
      <c r="D604" s="89"/>
      <c r="E604" s="64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  <c r="AK604" s="64"/>
      <c r="AL604" s="64"/>
      <c r="AM604" s="64"/>
      <c r="AN604" s="64"/>
      <c r="AO604" s="64"/>
      <c r="AP604" s="64"/>
      <c r="AQ604" s="64"/>
      <c r="AR604" s="64"/>
      <c r="AS604" s="64"/>
      <c r="AT604" s="64"/>
      <c r="AU604" s="64"/>
      <c r="AV604" s="64"/>
      <c r="AW604" s="64"/>
      <c r="AX604" s="64"/>
      <c r="AY604" s="64"/>
      <c r="AZ604" s="64"/>
      <c r="BA604" s="64"/>
      <c r="BB604" s="64"/>
      <c r="BC604" s="64"/>
      <c r="BD604" s="64"/>
      <c r="BE604" s="64"/>
      <c r="BF604" s="64"/>
      <c r="BG604" s="64"/>
      <c r="BH604" s="64"/>
      <c r="BI604" s="64"/>
      <c r="BJ604" s="64"/>
      <c r="BK604" s="64"/>
      <c r="BL604" s="64"/>
      <c r="BM604" s="62"/>
      <c r="BN604" s="64"/>
    </row>
    <row r="605" spans="1:66" ht="15.75" customHeight="1">
      <c r="A605" s="87"/>
      <c r="B605" s="89"/>
      <c r="C605" s="89"/>
      <c r="D605" s="89"/>
      <c r="E605" s="64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  <c r="AK605" s="64"/>
      <c r="AL605" s="64"/>
      <c r="AM605" s="64"/>
      <c r="AN605" s="64"/>
      <c r="AO605" s="64"/>
      <c r="AP605" s="64"/>
      <c r="AQ605" s="64"/>
      <c r="AR605" s="64"/>
      <c r="AS605" s="64"/>
      <c r="AT605" s="64"/>
      <c r="AU605" s="64"/>
      <c r="AV605" s="64"/>
      <c r="AW605" s="64"/>
      <c r="AX605" s="64"/>
      <c r="AY605" s="64"/>
      <c r="AZ605" s="64"/>
      <c r="BA605" s="64"/>
      <c r="BB605" s="64"/>
      <c r="BC605" s="64"/>
      <c r="BD605" s="64"/>
      <c r="BE605" s="64"/>
      <c r="BF605" s="64"/>
      <c r="BG605" s="64"/>
      <c r="BH605" s="64"/>
      <c r="BI605" s="64"/>
      <c r="BJ605" s="64"/>
      <c r="BK605" s="64"/>
      <c r="BL605" s="64"/>
      <c r="BM605" s="62"/>
      <c r="BN605" s="64"/>
    </row>
    <row r="606" spans="1:66" ht="15.75" customHeight="1">
      <c r="A606" s="87"/>
      <c r="B606" s="89"/>
      <c r="C606" s="89"/>
      <c r="D606" s="89"/>
      <c r="E606" s="64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  <c r="AK606" s="64"/>
      <c r="AL606" s="64"/>
      <c r="AM606" s="64"/>
      <c r="AN606" s="64"/>
      <c r="AO606" s="64"/>
      <c r="AP606" s="64"/>
      <c r="AQ606" s="64"/>
      <c r="AR606" s="64"/>
      <c r="AS606" s="64"/>
      <c r="AT606" s="64"/>
      <c r="AU606" s="64"/>
      <c r="AV606" s="64"/>
      <c r="AW606" s="64"/>
      <c r="AX606" s="64"/>
      <c r="AY606" s="64"/>
      <c r="AZ606" s="64"/>
      <c r="BA606" s="64"/>
      <c r="BB606" s="64"/>
      <c r="BC606" s="64"/>
      <c r="BD606" s="64"/>
      <c r="BE606" s="64"/>
      <c r="BF606" s="64"/>
      <c r="BG606" s="64"/>
      <c r="BH606" s="64"/>
      <c r="BI606" s="64"/>
      <c r="BJ606" s="64"/>
      <c r="BK606" s="64"/>
      <c r="BL606" s="64"/>
      <c r="BM606" s="62"/>
      <c r="BN606" s="64"/>
    </row>
    <row r="607" spans="1:66" ht="15.75" customHeight="1">
      <c r="A607" s="87"/>
      <c r="B607" s="89"/>
      <c r="C607" s="89"/>
      <c r="D607" s="89"/>
      <c r="E607" s="64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  <c r="AK607" s="64"/>
      <c r="AL607" s="64"/>
      <c r="AM607" s="64"/>
      <c r="AN607" s="64"/>
      <c r="AO607" s="64"/>
      <c r="AP607" s="64"/>
      <c r="AQ607" s="64"/>
      <c r="AR607" s="64"/>
      <c r="AS607" s="64"/>
      <c r="AT607" s="64"/>
      <c r="AU607" s="64"/>
      <c r="AV607" s="64"/>
      <c r="AW607" s="64"/>
      <c r="AX607" s="64"/>
      <c r="AY607" s="64"/>
      <c r="AZ607" s="64"/>
      <c r="BA607" s="64"/>
      <c r="BB607" s="64"/>
      <c r="BC607" s="64"/>
      <c r="BD607" s="64"/>
      <c r="BE607" s="64"/>
      <c r="BF607" s="64"/>
      <c r="BG607" s="64"/>
      <c r="BH607" s="64"/>
      <c r="BI607" s="64"/>
      <c r="BJ607" s="64"/>
      <c r="BK607" s="64"/>
      <c r="BL607" s="64"/>
      <c r="BM607" s="62"/>
      <c r="BN607" s="64"/>
    </row>
    <row r="608" spans="1:66" ht="15.75" customHeight="1">
      <c r="A608" s="87"/>
      <c r="B608" s="89"/>
      <c r="C608" s="89"/>
      <c r="D608" s="89"/>
      <c r="E608" s="64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  <c r="AK608" s="64"/>
      <c r="AL608" s="64"/>
      <c r="AM608" s="64"/>
      <c r="AN608" s="64"/>
      <c r="AO608" s="64"/>
      <c r="AP608" s="64"/>
      <c r="AQ608" s="64"/>
      <c r="AR608" s="64"/>
      <c r="AS608" s="64"/>
      <c r="AT608" s="64"/>
      <c r="AU608" s="64"/>
      <c r="AV608" s="64"/>
      <c r="AW608" s="64"/>
      <c r="AX608" s="64"/>
      <c r="AY608" s="64"/>
      <c r="AZ608" s="64"/>
      <c r="BA608" s="64"/>
      <c r="BB608" s="64"/>
      <c r="BC608" s="64"/>
      <c r="BD608" s="64"/>
      <c r="BE608" s="64"/>
      <c r="BF608" s="64"/>
      <c r="BG608" s="64"/>
      <c r="BH608" s="64"/>
      <c r="BI608" s="64"/>
      <c r="BJ608" s="64"/>
      <c r="BK608" s="64"/>
      <c r="BL608" s="64"/>
      <c r="BM608" s="62"/>
      <c r="BN608" s="64"/>
    </row>
    <row r="609" spans="1:66" ht="15.75" customHeight="1">
      <c r="A609" s="87"/>
      <c r="B609" s="89"/>
      <c r="C609" s="89"/>
      <c r="D609" s="89"/>
      <c r="E609" s="64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  <c r="AK609" s="64"/>
      <c r="AL609" s="64"/>
      <c r="AM609" s="64"/>
      <c r="AN609" s="64"/>
      <c r="AO609" s="64"/>
      <c r="AP609" s="64"/>
      <c r="AQ609" s="64"/>
      <c r="AR609" s="64"/>
      <c r="AS609" s="64"/>
      <c r="AT609" s="64"/>
      <c r="AU609" s="64"/>
      <c r="AV609" s="64"/>
      <c r="AW609" s="64"/>
      <c r="AX609" s="64"/>
      <c r="AY609" s="64"/>
      <c r="AZ609" s="64"/>
      <c r="BA609" s="64"/>
      <c r="BB609" s="64"/>
      <c r="BC609" s="64"/>
      <c r="BD609" s="64"/>
      <c r="BE609" s="64"/>
      <c r="BF609" s="64"/>
      <c r="BG609" s="64"/>
      <c r="BH609" s="64"/>
      <c r="BI609" s="64"/>
      <c r="BJ609" s="64"/>
      <c r="BK609" s="64"/>
      <c r="BL609" s="64"/>
      <c r="BM609" s="62"/>
      <c r="BN609" s="64"/>
    </row>
    <row r="610" spans="1:66" ht="15.75" customHeight="1">
      <c r="A610" s="87"/>
      <c r="B610" s="89"/>
      <c r="C610" s="89"/>
      <c r="D610" s="89"/>
      <c r="E610" s="64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  <c r="AK610" s="64"/>
      <c r="AL610" s="64"/>
      <c r="AM610" s="64"/>
      <c r="AN610" s="64"/>
      <c r="AO610" s="64"/>
      <c r="AP610" s="64"/>
      <c r="AQ610" s="64"/>
      <c r="AR610" s="64"/>
      <c r="AS610" s="64"/>
      <c r="AT610" s="64"/>
      <c r="AU610" s="64"/>
      <c r="AV610" s="64"/>
      <c r="AW610" s="64"/>
      <c r="AX610" s="64"/>
      <c r="AY610" s="64"/>
      <c r="AZ610" s="64"/>
      <c r="BA610" s="64"/>
      <c r="BB610" s="64"/>
      <c r="BC610" s="64"/>
      <c r="BD610" s="64"/>
      <c r="BE610" s="64"/>
      <c r="BF610" s="64"/>
      <c r="BG610" s="64"/>
      <c r="BH610" s="64"/>
      <c r="BI610" s="64"/>
      <c r="BJ610" s="64"/>
      <c r="BK610" s="64"/>
      <c r="BL610" s="64"/>
      <c r="BM610" s="62"/>
      <c r="BN610" s="64"/>
    </row>
    <row r="611" spans="1:66" ht="15.75" customHeight="1">
      <c r="A611" s="87"/>
      <c r="B611" s="89"/>
      <c r="C611" s="89"/>
      <c r="D611" s="89"/>
      <c r="E611" s="64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  <c r="AK611" s="64"/>
      <c r="AL611" s="64"/>
      <c r="AM611" s="64"/>
      <c r="AN611" s="64"/>
      <c r="AO611" s="64"/>
      <c r="AP611" s="64"/>
      <c r="AQ611" s="64"/>
      <c r="AR611" s="64"/>
      <c r="AS611" s="64"/>
      <c r="AT611" s="64"/>
      <c r="AU611" s="64"/>
      <c r="AV611" s="64"/>
      <c r="AW611" s="64"/>
      <c r="AX611" s="64"/>
      <c r="AY611" s="64"/>
      <c r="AZ611" s="64"/>
      <c r="BA611" s="64"/>
      <c r="BB611" s="64"/>
      <c r="BC611" s="64"/>
      <c r="BD611" s="64"/>
      <c r="BE611" s="64"/>
      <c r="BF611" s="64"/>
      <c r="BG611" s="64"/>
      <c r="BH611" s="64"/>
      <c r="BI611" s="64"/>
      <c r="BJ611" s="64"/>
      <c r="BK611" s="64"/>
      <c r="BL611" s="64"/>
      <c r="BM611" s="62"/>
      <c r="BN611" s="64"/>
    </row>
    <row r="612" spans="1:66" ht="15.75" customHeight="1">
      <c r="A612" s="87"/>
      <c r="B612" s="89"/>
      <c r="C612" s="89"/>
      <c r="D612" s="89"/>
      <c r="E612" s="64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  <c r="AK612" s="64"/>
      <c r="AL612" s="64"/>
      <c r="AM612" s="64"/>
      <c r="AN612" s="64"/>
      <c r="AO612" s="64"/>
      <c r="AP612" s="64"/>
      <c r="AQ612" s="64"/>
      <c r="AR612" s="64"/>
      <c r="AS612" s="64"/>
      <c r="AT612" s="64"/>
      <c r="AU612" s="64"/>
      <c r="AV612" s="64"/>
      <c r="AW612" s="64"/>
      <c r="AX612" s="64"/>
      <c r="AY612" s="64"/>
      <c r="AZ612" s="64"/>
      <c r="BA612" s="64"/>
      <c r="BB612" s="64"/>
      <c r="BC612" s="64"/>
      <c r="BD612" s="64"/>
      <c r="BE612" s="64"/>
      <c r="BF612" s="64"/>
      <c r="BG612" s="64"/>
      <c r="BH612" s="64"/>
      <c r="BI612" s="64"/>
      <c r="BJ612" s="64"/>
      <c r="BK612" s="64"/>
      <c r="BL612" s="64"/>
      <c r="BM612" s="62"/>
      <c r="BN612" s="64"/>
    </row>
    <row r="613" spans="1:66" ht="15.75" customHeight="1">
      <c r="A613" s="87"/>
      <c r="B613" s="89"/>
      <c r="C613" s="89"/>
      <c r="D613" s="89"/>
      <c r="E613" s="64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  <c r="AK613" s="64"/>
      <c r="AL613" s="64"/>
      <c r="AM613" s="64"/>
      <c r="AN613" s="64"/>
      <c r="AO613" s="64"/>
      <c r="AP613" s="64"/>
      <c r="AQ613" s="64"/>
      <c r="AR613" s="64"/>
      <c r="AS613" s="64"/>
      <c r="AT613" s="64"/>
      <c r="AU613" s="64"/>
      <c r="AV613" s="64"/>
      <c r="AW613" s="64"/>
      <c r="AX613" s="64"/>
      <c r="AY613" s="64"/>
      <c r="AZ613" s="64"/>
      <c r="BA613" s="64"/>
      <c r="BB613" s="64"/>
      <c r="BC613" s="64"/>
      <c r="BD613" s="64"/>
      <c r="BE613" s="64"/>
      <c r="BF613" s="64"/>
      <c r="BG613" s="64"/>
      <c r="BH613" s="64"/>
      <c r="BI613" s="64"/>
      <c r="BJ613" s="64"/>
      <c r="BK613" s="64"/>
      <c r="BL613" s="64"/>
      <c r="BM613" s="62"/>
      <c r="BN613" s="64"/>
    </row>
    <row r="614" spans="1:66" ht="15.75" customHeight="1">
      <c r="A614" s="87"/>
      <c r="B614" s="89"/>
      <c r="C614" s="89"/>
      <c r="D614" s="89"/>
      <c r="E614" s="64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  <c r="AK614" s="64"/>
      <c r="AL614" s="64"/>
      <c r="AM614" s="64"/>
      <c r="AN614" s="64"/>
      <c r="AO614" s="64"/>
      <c r="AP614" s="64"/>
      <c r="AQ614" s="64"/>
      <c r="AR614" s="64"/>
      <c r="AS614" s="64"/>
      <c r="AT614" s="64"/>
      <c r="AU614" s="64"/>
      <c r="AV614" s="64"/>
      <c r="AW614" s="64"/>
      <c r="AX614" s="64"/>
      <c r="AY614" s="64"/>
      <c r="AZ614" s="64"/>
      <c r="BA614" s="64"/>
      <c r="BB614" s="64"/>
      <c r="BC614" s="64"/>
      <c r="BD614" s="64"/>
      <c r="BE614" s="64"/>
      <c r="BF614" s="64"/>
      <c r="BG614" s="64"/>
      <c r="BH614" s="64"/>
      <c r="BI614" s="64"/>
      <c r="BJ614" s="64"/>
      <c r="BK614" s="64"/>
      <c r="BL614" s="64"/>
      <c r="BM614" s="62"/>
      <c r="BN614" s="64"/>
    </row>
    <row r="615" spans="1:66" ht="15.75" customHeight="1">
      <c r="A615" s="87"/>
      <c r="B615" s="89"/>
      <c r="C615" s="89"/>
      <c r="D615" s="89"/>
      <c r="E615" s="64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  <c r="AK615" s="64"/>
      <c r="AL615" s="64"/>
      <c r="AM615" s="64"/>
      <c r="AN615" s="64"/>
      <c r="AO615" s="64"/>
      <c r="AP615" s="64"/>
      <c r="AQ615" s="64"/>
      <c r="AR615" s="64"/>
      <c r="AS615" s="64"/>
      <c r="AT615" s="64"/>
      <c r="AU615" s="64"/>
      <c r="AV615" s="64"/>
      <c r="AW615" s="64"/>
      <c r="AX615" s="64"/>
      <c r="AY615" s="64"/>
      <c r="AZ615" s="64"/>
      <c r="BA615" s="64"/>
      <c r="BB615" s="64"/>
      <c r="BC615" s="64"/>
      <c r="BD615" s="64"/>
      <c r="BE615" s="64"/>
      <c r="BF615" s="64"/>
      <c r="BG615" s="64"/>
      <c r="BH615" s="64"/>
      <c r="BI615" s="64"/>
      <c r="BJ615" s="64"/>
      <c r="BK615" s="64"/>
      <c r="BL615" s="64"/>
      <c r="BM615" s="62"/>
      <c r="BN615" s="64"/>
    </row>
    <row r="616" spans="1:66" ht="15.75" customHeight="1">
      <c r="A616" s="87"/>
      <c r="B616" s="89"/>
      <c r="C616" s="89"/>
      <c r="D616" s="89"/>
      <c r="E616" s="64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  <c r="AK616" s="64"/>
      <c r="AL616" s="64"/>
      <c r="AM616" s="64"/>
      <c r="AN616" s="64"/>
      <c r="AO616" s="64"/>
      <c r="AP616" s="64"/>
      <c r="AQ616" s="64"/>
      <c r="AR616" s="64"/>
      <c r="AS616" s="64"/>
      <c r="AT616" s="64"/>
      <c r="AU616" s="64"/>
      <c r="AV616" s="64"/>
      <c r="AW616" s="64"/>
      <c r="AX616" s="64"/>
      <c r="AY616" s="64"/>
      <c r="AZ616" s="64"/>
      <c r="BA616" s="64"/>
      <c r="BB616" s="64"/>
      <c r="BC616" s="64"/>
      <c r="BD616" s="64"/>
      <c r="BE616" s="64"/>
      <c r="BF616" s="64"/>
      <c r="BG616" s="64"/>
      <c r="BH616" s="64"/>
      <c r="BI616" s="64"/>
      <c r="BJ616" s="64"/>
      <c r="BK616" s="64"/>
      <c r="BL616" s="64"/>
      <c r="BM616" s="62"/>
      <c r="BN616" s="64"/>
    </row>
    <row r="617" spans="1:66" ht="15.75" customHeight="1">
      <c r="A617" s="87"/>
      <c r="B617" s="89"/>
      <c r="C617" s="89"/>
      <c r="D617" s="89"/>
      <c r="E617" s="64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  <c r="AK617" s="64"/>
      <c r="AL617" s="64"/>
      <c r="AM617" s="64"/>
      <c r="AN617" s="64"/>
      <c r="AO617" s="64"/>
      <c r="AP617" s="64"/>
      <c r="AQ617" s="64"/>
      <c r="AR617" s="64"/>
      <c r="AS617" s="64"/>
      <c r="AT617" s="64"/>
      <c r="AU617" s="64"/>
      <c r="AV617" s="64"/>
      <c r="AW617" s="64"/>
      <c r="AX617" s="64"/>
      <c r="AY617" s="64"/>
      <c r="AZ617" s="64"/>
      <c r="BA617" s="64"/>
      <c r="BB617" s="64"/>
      <c r="BC617" s="64"/>
      <c r="BD617" s="64"/>
      <c r="BE617" s="64"/>
      <c r="BF617" s="64"/>
      <c r="BG617" s="64"/>
      <c r="BH617" s="64"/>
      <c r="BI617" s="64"/>
      <c r="BJ617" s="64"/>
      <c r="BK617" s="64"/>
      <c r="BL617" s="64"/>
      <c r="BM617" s="62"/>
      <c r="BN617" s="64"/>
    </row>
    <row r="618" spans="1:66" ht="15.75" customHeight="1">
      <c r="A618" s="87"/>
      <c r="B618" s="89"/>
      <c r="C618" s="89"/>
      <c r="D618" s="89"/>
      <c r="E618" s="64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  <c r="AK618" s="64"/>
      <c r="AL618" s="64"/>
      <c r="AM618" s="64"/>
      <c r="AN618" s="64"/>
      <c r="AO618" s="64"/>
      <c r="AP618" s="64"/>
      <c r="AQ618" s="64"/>
      <c r="AR618" s="64"/>
      <c r="AS618" s="64"/>
      <c r="AT618" s="64"/>
      <c r="AU618" s="64"/>
      <c r="AV618" s="64"/>
      <c r="AW618" s="64"/>
      <c r="AX618" s="64"/>
      <c r="AY618" s="64"/>
      <c r="AZ618" s="64"/>
      <c r="BA618" s="64"/>
      <c r="BB618" s="64"/>
      <c r="BC618" s="64"/>
      <c r="BD618" s="64"/>
      <c r="BE618" s="64"/>
      <c r="BF618" s="64"/>
      <c r="BG618" s="64"/>
      <c r="BH618" s="64"/>
      <c r="BI618" s="64"/>
      <c r="BJ618" s="64"/>
      <c r="BK618" s="64"/>
      <c r="BL618" s="64"/>
      <c r="BM618" s="62"/>
      <c r="BN618" s="64"/>
    </row>
    <row r="619" spans="1:66" ht="15.75" customHeight="1">
      <c r="A619" s="87"/>
      <c r="B619" s="89"/>
      <c r="C619" s="89"/>
      <c r="D619" s="89"/>
      <c r="E619" s="64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  <c r="AK619" s="64"/>
      <c r="AL619" s="64"/>
      <c r="AM619" s="64"/>
      <c r="AN619" s="64"/>
      <c r="AO619" s="64"/>
      <c r="AP619" s="64"/>
      <c r="AQ619" s="64"/>
      <c r="AR619" s="64"/>
      <c r="AS619" s="64"/>
      <c r="AT619" s="64"/>
      <c r="AU619" s="64"/>
      <c r="AV619" s="64"/>
      <c r="AW619" s="64"/>
      <c r="AX619" s="64"/>
      <c r="AY619" s="64"/>
      <c r="AZ619" s="64"/>
      <c r="BA619" s="64"/>
      <c r="BB619" s="64"/>
      <c r="BC619" s="64"/>
      <c r="BD619" s="64"/>
      <c r="BE619" s="64"/>
      <c r="BF619" s="64"/>
      <c r="BG619" s="64"/>
      <c r="BH619" s="64"/>
      <c r="BI619" s="64"/>
      <c r="BJ619" s="64"/>
      <c r="BK619" s="64"/>
      <c r="BL619" s="64"/>
      <c r="BM619" s="62"/>
      <c r="BN619" s="64"/>
    </row>
    <row r="620" spans="1:66" ht="15.75" customHeight="1">
      <c r="A620" s="87"/>
      <c r="B620" s="89"/>
      <c r="C620" s="89"/>
      <c r="D620" s="89"/>
      <c r="E620" s="64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  <c r="AK620" s="64"/>
      <c r="AL620" s="64"/>
      <c r="AM620" s="64"/>
      <c r="AN620" s="64"/>
      <c r="AO620" s="64"/>
      <c r="AP620" s="64"/>
      <c r="AQ620" s="64"/>
      <c r="AR620" s="64"/>
      <c r="AS620" s="64"/>
      <c r="AT620" s="64"/>
      <c r="AU620" s="64"/>
      <c r="AV620" s="64"/>
      <c r="AW620" s="64"/>
      <c r="AX620" s="64"/>
      <c r="AY620" s="64"/>
      <c r="AZ620" s="64"/>
      <c r="BA620" s="64"/>
      <c r="BB620" s="64"/>
      <c r="BC620" s="64"/>
      <c r="BD620" s="64"/>
      <c r="BE620" s="64"/>
      <c r="BF620" s="64"/>
      <c r="BG620" s="64"/>
      <c r="BH620" s="64"/>
      <c r="BI620" s="64"/>
      <c r="BJ620" s="64"/>
      <c r="BK620" s="64"/>
      <c r="BL620" s="64"/>
      <c r="BM620" s="62"/>
      <c r="BN620" s="64"/>
    </row>
    <row r="621" spans="1:66" ht="15.75" customHeight="1">
      <c r="A621" s="87"/>
      <c r="B621" s="89"/>
      <c r="C621" s="89"/>
      <c r="D621" s="89"/>
      <c r="E621" s="64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  <c r="AK621" s="64"/>
      <c r="AL621" s="64"/>
      <c r="AM621" s="64"/>
      <c r="AN621" s="64"/>
      <c r="AO621" s="64"/>
      <c r="AP621" s="64"/>
      <c r="AQ621" s="64"/>
      <c r="AR621" s="64"/>
      <c r="AS621" s="64"/>
      <c r="AT621" s="64"/>
      <c r="AU621" s="64"/>
      <c r="AV621" s="64"/>
      <c r="AW621" s="64"/>
      <c r="AX621" s="64"/>
      <c r="AY621" s="64"/>
      <c r="AZ621" s="64"/>
      <c r="BA621" s="64"/>
      <c r="BB621" s="64"/>
      <c r="BC621" s="64"/>
      <c r="BD621" s="64"/>
      <c r="BE621" s="64"/>
      <c r="BF621" s="64"/>
      <c r="BG621" s="64"/>
      <c r="BH621" s="64"/>
      <c r="BI621" s="64"/>
      <c r="BJ621" s="64"/>
      <c r="BK621" s="64"/>
      <c r="BL621" s="64"/>
      <c r="BM621" s="62"/>
      <c r="BN621" s="64"/>
    </row>
    <row r="622" spans="1:66" ht="15.75" customHeight="1">
      <c r="A622" s="87"/>
      <c r="B622" s="89"/>
      <c r="C622" s="89"/>
      <c r="D622" s="89"/>
      <c r="E622" s="64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  <c r="AK622" s="64"/>
      <c r="AL622" s="64"/>
      <c r="AM622" s="64"/>
      <c r="AN622" s="64"/>
      <c r="AO622" s="64"/>
      <c r="AP622" s="64"/>
      <c r="AQ622" s="64"/>
      <c r="AR622" s="64"/>
      <c r="AS622" s="64"/>
      <c r="AT622" s="64"/>
      <c r="AU622" s="64"/>
      <c r="AV622" s="64"/>
      <c r="AW622" s="64"/>
      <c r="AX622" s="64"/>
      <c r="AY622" s="64"/>
      <c r="AZ622" s="64"/>
      <c r="BA622" s="64"/>
      <c r="BB622" s="64"/>
      <c r="BC622" s="64"/>
      <c r="BD622" s="64"/>
      <c r="BE622" s="64"/>
      <c r="BF622" s="64"/>
      <c r="BG622" s="64"/>
      <c r="BH622" s="64"/>
      <c r="BI622" s="64"/>
      <c r="BJ622" s="64"/>
      <c r="BK622" s="64"/>
      <c r="BL622" s="64"/>
      <c r="BM622" s="62"/>
      <c r="BN622" s="64"/>
    </row>
    <row r="623" spans="1:66" ht="15.75" customHeight="1">
      <c r="A623" s="87"/>
      <c r="B623" s="89"/>
      <c r="C623" s="89"/>
      <c r="D623" s="89"/>
      <c r="E623" s="64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  <c r="AK623" s="64"/>
      <c r="AL623" s="64"/>
      <c r="AM623" s="64"/>
      <c r="AN623" s="64"/>
      <c r="AO623" s="64"/>
      <c r="AP623" s="64"/>
      <c r="AQ623" s="64"/>
      <c r="AR623" s="64"/>
      <c r="AS623" s="64"/>
      <c r="AT623" s="64"/>
      <c r="AU623" s="64"/>
      <c r="AV623" s="64"/>
      <c r="AW623" s="64"/>
      <c r="AX623" s="64"/>
      <c r="AY623" s="64"/>
      <c r="AZ623" s="64"/>
      <c r="BA623" s="64"/>
      <c r="BB623" s="64"/>
      <c r="BC623" s="64"/>
      <c r="BD623" s="64"/>
      <c r="BE623" s="64"/>
      <c r="BF623" s="64"/>
      <c r="BG623" s="64"/>
      <c r="BH623" s="64"/>
      <c r="BI623" s="64"/>
      <c r="BJ623" s="64"/>
      <c r="BK623" s="64"/>
      <c r="BL623" s="64"/>
      <c r="BM623" s="62"/>
      <c r="BN623" s="64"/>
    </row>
    <row r="624" spans="1:66" ht="15.75" customHeight="1">
      <c r="A624" s="87"/>
      <c r="B624" s="89"/>
      <c r="C624" s="89"/>
      <c r="D624" s="89"/>
      <c r="E624" s="64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  <c r="AK624" s="64"/>
      <c r="AL624" s="64"/>
      <c r="AM624" s="64"/>
      <c r="AN624" s="64"/>
      <c r="AO624" s="64"/>
      <c r="AP624" s="64"/>
      <c r="AQ624" s="64"/>
      <c r="AR624" s="64"/>
      <c r="AS624" s="64"/>
      <c r="AT624" s="64"/>
      <c r="AU624" s="64"/>
      <c r="AV624" s="64"/>
      <c r="AW624" s="64"/>
      <c r="AX624" s="64"/>
      <c r="AY624" s="64"/>
      <c r="AZ624" s="64"/>
      <c r="BA624" s="64"/>
      <c r="BB624" s="64"/>
      <c r="BC624" s="64"/>
      <c r="BD624" s="64"/>
      <c r="BE624" s="64"/>
      <c r="BF624" s="64"/>
      <c r="BG624" s="64"/>
      <c r="BH624" s="64"/>
      <c r="BI624" s="64"/>
      <c r="BJ624" s="64"/>
      <c r="BK624" s="64"/>
      <c r="BL624" s="64"/>
      <c r="BM624" s="62"/>
      <c r="BN624" s="64"/>
    </row>
    <row r="625" spans="1:66" ht="15.75" customHeight="1">
      <c r="A625" s="87"/>
      <c r="B625" s="89"/>
      <c r="C625" s="89"/>
      <c r="D625" s="89"/>
      <c r="E625" s="64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  <c r="AK625" s="64"/>
      <c r="AL625" s="64"/>
      <c r="AM625" s="64"/>
      <c r="AN625" s="64"/>
      <c r="AO625" s="64"/>
      <c r="AP625" s="64"/>
      <c r="AQ625" s="64"/>
      <c r="AR625" s="64"/>
      <c r="AS625" s="64"/>
      <c r="AT625" s="64"/>
      <c r="AU625" s="64"/>
      <c r="AV625" s="64"/>
      <c r="AW625" s="64"/>
      <c r="AX625" s="64"/>
      <c r="AY625" s="64"/>
      <c r="AZ625" s="64"/>
      <c r="BA625" s="64"/>
      <c r="BB625" s="64"/>
      <c r="BC625" s="64"/>
      <c r="BD625" s="64"/>
      <c r="BE625" s="64"/>
      <c r="BF625" s="64"/>
      <c r="BG625" s="64"/>
      <c r="BH625" s="64"/>
      <c r="BI625" s="64"/>
      <c r="BJ625" s="64"/>
      <c r="BK625" s="64"/>
      <c r="BL625" s="64"/>
      <c r="BM625" s="62"/>
      <c r="BN625" s="64"/>
    </row>
    <row r="626" spans="1:66" ht="15.75" customHeight="1">
      <c r="A626" s="87"/>
      <c r="B626" s="89"/>
      <c r="C626" s="89"/>
      <c r="D626" s="89"/>
      <c r="E626" s="64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  <c r="AK626" s="64"/>
      <c r="AL626" s="64"/>
      <c r="AM626" s="64"/>
      <c r="AN626" s="64"/>
      <c r="AO626" s="64"/>
      <c r="AP626" s="64"/>
      <c r="AQ626" s="64"/>
      <c r="AR626" s="64"/>
      <c r="AS626" s="64"/>
      <c r="AT626" s="64"/>
      <c r="AU626" s="64"/>
      <c r="AV626" s="64"/>
      <c r="AW626" s="64"/>
      <c r="AX626" s="64"/>
      <c r="AY626" s="64"/>
      <c r="AZ626" s="64"/>
      <c r="BA626" s="64"/>
      <c r="BB626" s="64"/>
      <c r="BC626" s="64"/>
      <c r="BD626" s="64"/>
      <c r="BE626" s="64"/>
      <c r="BF626" s="64"/>
      <c r="BG626" s="64"/>
      <c r="BH626" s="64"/>
      <c r="BI626" s="64"/>
      <c r="BJ626" s="64"/>
      <c r="BK626" s="64"/>
      <c r="BL626" s="64"/>
      <c r="BM626" s="62"/>
      <c r="BN626" s="64"/>
    </row>
    <row r="627" spans="1:66" ht="15.75" customHeight="1">
      <c r="A627" s="87"/>
      <c r="B627" s="89"/>
      <c r="C627" s="89"/>
      <c r="D627" s="89"/>
      <c r="E627" s="64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  <c r="AK627" s="64"/>
      <c r="AL627" s="64"/>
      <c r="AM627" s="64"/>
      <c r="AN627" s="64"/>
      <c r="AO627" s="64"/>
      <c r="AP627" s="64"/>
      <c r="AQ627" s="64"/>
      <c r="AR627" s="64"/>
      <c r="AS627" s="64"/>
      <c r="AT627" s="64"/>
      <c r="AU627" s="64"/>
      <c r="AV627" s="64"/>
      <c r="AW627" s="64"/>
      <c r="AX627" s="64"/>
      <c r="AY627" s="64"/>
      <c r="AZ627" s="64"/>
      <c r="BA627" s="64"/>
      <c r="BB627" s="64"/>
      <c r="BC627" s="64"/>
      <c r="BD627" s="64"/>
      <c r="BE627" s="64"/>
      <c r="BF627" s="64"/>
      <c r="BG627" s="64"/>
      <c r="BH627" s="64"/>
      <c r="BI627" s="64"/>
      <c r="BJ627" s="64"/>
      <c r="BK627" s="64"/>
      <c r="BL627" s="64"/>
      <c r="BM627" s="62"/>
      <c r="BN627" s="64"/>
    </row>
    <row r="628" spans="1:66" ht="15.75" customHeight="1">
      <c r="A628" s="87"/>
      <c r="B628" s="89"/>
      <c r="C628" s="89"/>
      <c r="D628" s="89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  <c r="AK628" s="64"/>
      <c r="AL628" s="64"/>
      <c r="AM628" s="64"/>
      <c r="AN628" s="64"/>
      <c r="AO628" s="64"/>
      <c r="AP628" s="64"/>
      <c r="AQ628" s="64"/>
      <c r="AR628" s="64"/>
      <c r="AS628" s="64"/>
      <c r="AT628" s="64"/>
      <c r="AU628" s="64"/>
      <c r="AV628" s="64"/>
      <c r="AW628" s="64"/>
      <c r="AX628" s="64"/>
      <c r="AY628" s="64"/>
      <c r="AZ628" s="64"/>
      <c r="BA628" s="64"/>
      <c r="BB628" s="64"/>
      <c r="BC628" s="64"/>
      <c r="BD628" s="64"/>
      <c r="BE628" s="64"/>
      <c r="BF628" s="64"/>
      <c r="BG628" s="64"/>
      <c r="BH628" s="64"/>
      <c r="BI628" s="64"/>
      <c r="BJ628" s="64"/>
      <c r="BK628" s="64"/>
      <c r="BL628" s="64"/>
      <c r="BM628" s="62"/>
      <c r="BN628" s="64"/>
    </row>
    <row r="629" spans="1:66" ht="15.75" customHeight="1">
      <c r="A629" s="87"/>
      <c r="B629" s="89"/>
      <c r="C629" s="89"/>
      <c r="D629" s="89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  <c r="AK629" s="64"/>
      <c r="AL629" s="64"/>
      <c r="AM629" s="64"/>
      <c r="AN629" s="64"/>
      <c r="AO629" s="64"/>
      <c r="AP629" s="64"/>
      <c r="AQ629" s="64"/>
      <c r="AR629" s="64"/>
      <c r="AS629" s="64"/>
      <c r="AT629" s="64"/>
      <c r="AU629" s="64"/>
      <c r="AV629" s="64"/>
      <c r="AW629" s="64"/>
      <c r="AX629" s="64"/>
      <c r="AY629" s="64"/>
      <c r="AZ629" s="64"/>
      <c r="BA629" s="64"/>
      <c r="BB629" s="64"/>
      <c r="BC629" s="64"/>
      <c r="BD629" s="64"/>
      <c r="BE629" s="64"/>
      <c r="BF629" s="64"/>
      <c r="BG629" s="64"/>
      <c r="BH629" s="64"/>
      <c r="BI629" s="64"/>
      <c r="BJ629" s="64"/>
      <c r="BK629" s="64"/>
      <c r="BL629" s="64"/>
      <c r="BM629" s="62"/>
      <c r="BN629" s="64"/>
    </row>
    <row r="630" spans="1:66" ht="15.75" customHeight="1">
      <c r="A630" s="87"/>
      <c r="B630" s="89"/>
      <c r="C630" s="89"/>
      <c r="D630" s="89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  <c r="AK630" s="64"/>
      <c r="AL630" s="64"/>
      <c r="AM630" s="64"/>
      <c r="AN630" s="64"/>
      <c r="AO630" s="64"/>
      <c r="AP630" s="64"/>
      <c r="AQ630" s="64"/>
      <c r="AR630" s="64"/>
      <c r="AS630" s="64"/>
      <c r="AT630" s="64"/>
      <c r="AU630" s="64"/>
      <c r="AV630" s="64"/>
      <c r="AW630" s="64"/>
      <c r="AX630" s="64"/>
      <c r="AY630" s="64"/>
      <c r="AZ630" s="64"/>
      <c r="BA630" s="64"/>
      <c r="BB630" s="64"/>
      <c r="BC630" s="64"/>
      <c r="BD630" s="64"/>
      <c r="BE630" s="64"/>
      <c r="BF630" s="64"/>
      <c r="BG630" s="64"/>
      <c r="BH630" s="64"/>
      <c r="BI630" s="64"/>
      <c r="BJ630" s="64"/>
      <c r="BK630" s="64"/>
      <c r="BL630" s="64"/>
      <c r="BM630" s="62"/>
      <c r="BN630" s="64"/>
    </row>
    <row r="631" spans="1:66" ht="15.75" customHeight="1">
      <c r="A631" s="87"/>
      <c r="B631" s="89"/>
      <c r="C631" s="89"/>
      <c r="D631" s="89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  <c r="AK631" s="64"/>
      <c r="AL631" s="64"/>
      <c r="AM631" s="64"/>
      <c r="AN631" s="64"/>
      <c r="AO631" s="64"/>
      <c r="AP631" s="64"/>
      <c r="AQ631" s="64"/>
      <c r="AR631" s="64"/>
      <c r="AS631" s="64"/>
      <c r="AT631" s="64"/>
      <c r="AU631" s="64"/>
      <c r="AV631" s="64"/>
      <c r="AW631" s="64"/>
      <c r="AX631" s="64"/>
      <c r="AY631" s="64"/>
      <c r="AZ631" s="64"/>
      <c r="BA631" s="64"/>
      <c r="BB631" s="64"/>
      <c r="BC631" s="64"/>
      <c r="BD631" s="64"/>
      <c r="BE631" s="64"/>
      <c r="BF631" s="64"/>
      <c r="BG631" s="64"/>
      <c r="BH631" s="64"/>
      <c r="BI631" s="64"/>
      <c r="BJ631" s="64"/>
      <c r="BK631" s="64"/>
      <c r="BL631" s="64"/>
      <c r="BM631" s="62"/>
      <c r="BN631" s="64"/>
    </row>
    <row r="632" spans="1:66" ht="15.75" customHeight="1">
      <c r="A632" s="87"/>
      <c r="B632" s="89"/>
      <c r="C632" s="89"/>
      <c r="D632" s="89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  <c r="AK632" s="64"/>
      <c r="AL632" s="64"/>
      <c r="AM632" s="64"/>
      <c r="AN632" s="64"/>
      <c r="AO632" s="64"/>
      <c r="AP632" s="64"/>
      <c r="AQ632" s="64"/>
      <c r="AR632" s="64"/>
      <c r="AS632" s="64"/>
      <c r="AT632" s="64"/>
      <c r="AU632" s="64"/>
      <c r="AV632" s="64"/>
      <c r="AW632" s="64"/>
      <c r="AX632" s="64"/>
      <c r="AY632" s="64"/>
      <c r="AZ632" s="64"/>
      <c r="BA632" s="64"/>
      <c r="BB632" s="64"/>
      <c r="BC632" s="64"/>
      <c r="BD632" s="64"/>
      <c r="BE632" s="64"/>
      <c r="BF632" s="64"/>
      <c r="BG632" s="64"/>
      <c r="BH632" s="64"/>
      <c r="BI632" s="64"/>
      <c r="BJ632" s="64"/>
      <c r="BK632" s="64"/>
      <c r="BL632" s="64"/>
      <c r="BM632" s="62"/>
      <c r="BN632" s="64"/>
    </row>
    <row r="633" spans="1:66" ht="15.75" customHeight="1">
      <c r="A633" s="87"/>
      <c r="B633" s="89"/>
      <c r="C633" s="89"/>
      <c r="D633" s="89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  <c r="AK633" s="64"/>
      <c r="AL633" s="64"/>
      <c r="AM633" s="64"/>
      <c r="AN633" s="64"/>
      <c r="AO633" s="64"/>
      <c r="AP633" s="64"/>
      <c r="AQ633" s="64"/>
      <c r="AR633" s="64"/>
      <c r="AS633" s="64"/>
      <c r="AT633" s="64"/>
      <c r="AU633" s="64"/>
      <c r="AV633" s="64"/>
      <c r="AW633" s="64"/>
      <c r="AX633" s="64"/>
      <c r="AY633" s="64"/>
      <c r="AZ633" s="64"/>
      <c r="BA633" s="64"/>
      <c r="BB633" s="64"/>
      <c r="BC633" s="64"/>
      <c r="BD633" s="64"/>
      <c r="BE633" s="64"/>
      <c r="BF633" s="64"/>
      <c r="BG633" s="64"/>
      <c r="BH633" s="64"/>
      <c r="BI633" s="64"/>
      <c r="BJ633" s="64"/>
      <c r="BK633" s="64"/>
      <c r="BL633" s="64"/>
      <c r="BM633" s="62"/>
      <c r="BN633" s="64"/>
    </row>
    <row r="634" spans="1:66" ht="15.75" customHeight="1">
      <c r="A634" s="87"/>
      <c r="B634" s="89"/>
      <c r="C634" s="89"/>
      <c r="D634" s="89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  <c r="AK634" s="64"/>
      <c r="AL634" s="64"/>
      <c r="AM634" s="64"/>
      <c r="AN634" s="64"/>
      <c r="AO634" s="64"/>
      <c r="AP634" s="64"/>
      <c r="AQ634" s="64"/>
      <c r="AR634" s="64"/>
      <c r="AS634" s="64"/>
      <c r="AT634" s="64"/>
      <c r="AU634" s="64"/>
      <c r="AV634" s="64"/>
      <c r="AW634" s="64"/>
      <c r="AX634" s="64"/>
      <c r="AY634" s="64"/>
      <c r="AZ634" s="64"/>
      <c r="BA634" s="64"/>
      <c r="BB634" s="64"/>
      <c r="BC634" s="64"/>
      <c r="BD634" s="64"/>
      <c r="BE634" s="64"/>
      <c r="BF634" s="64"/>
      <c r="BG634" s="64"/>
      <c r="BH634" s="64"/>
      <c r="BI634" s="64"/>
      <c r="BJ634" s="64"/>
      <c r="BK634" s="64"/>
      <c r="BL634" s="64"/>
      <c r="BM634" s="62"/>
      <c r="BN634" s="64"/>
    </row>
    <row r="635" spans="1:66" ht="15.75" customHeight="1">
      <c r="A635" s="87"/>
      <c r="B635" s="89"/>
      <c r="C635" s="89"/>
      <c r="D635" s="89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  <c r="AK635" s="64"/>
      <c r="AL635" s="64"/>
      <c r="AM635" s="64"/>
      <c r="AN635" s="64"/>
      <c r="AO635" s="64"/>
      <c r="AP635" s="64"/>
      <c r="AQ635" s="64"/>
      <c r="AR635" s="64"/>
      <c r="AS635" s="64"/>
      <c r="AT635" s="64"/>
      <c r="AU635" s="64"/>
      <c r="AV635" s="64"/>
      <c r="AW635" s="64"/>
      <c r="AX635" s="64"/>
      <c r="AY635" s="64"/>
      <c r="AZ635" s="64"/>
      <c r="BA635" s="64"/>
      <c r="BB635" s="64"/>
      <c r="BC635" s="64"/>
      <c r="BD635" s="64"/>
      <c r="BE635" s="64"/>
      <c r="BF635" s="64"/>
      <c r="BG635" s="64"/>
      <c r="BH635" s="64"/>
      <c r="BI635" s="64"/>
      <c r="BJ635" s="64"/>
      <c r="BK635" s="64"/>
      <c r="BL635" s="64"/>
      <c r="BM635" s="62"/>
      <c r="BN635" s="64"/>
    </row>
    <row r="636" spans="1:66" ht="15.75" customHeight="1">
      <c r="A636" s="87"/>
      <c r="B636" s="89"/>
      <c r="C636" s="89"/>
      <c r="D636" s="89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  <c r="AK636" s="64"/>
      <c r="AL636" s="64"/>
      <c r="AM636" s="64"/>
      <c r="AN636" s="64"/>
      <c r="AO636" s="64"/>
      <c r="AP636" s="64"/>
      <c r="AQ636" s="64"/>
      <c r="AR636" s="64"/>
      <c r="AS636" s="64"/>
      <c r="AT636" s="64"/>
      <c r="AU636" s="64"/>
      <c r="AV636" s="64"/>
      <c r="AW636" s="64"/>
      <c r="AX636" s="64"/>
      <c r="AY636" s="64"/>
      <c r="AZ636" s="64"/>
      <c r="BA636" s="64"/>
      <c r="BB636" s="64"/>
      <c r="BC636" s="64"/>
      <c r="BD636" s="64"/>
      <c r="BE636" s="64"/>
      <c r="BF636" s="64"/>
      <c r="BG636" s="64"/>
      <c r="BH636" s="64"/>
      <c r="BI636" s="64"/>
      <c r="BJ636" s="64"/>
      <c r="BK636" s="64"/>
      <c r="BL636" s="64"/>
      <c r="BM636" s="62"/>
      <c r="BN636" s="64"/>
    </row>
    <row r="637" spans="1:66" ht="15.75" customHeight="1">
      <c r="A637" s="87"/>
      <c r="B637" s="89"/>
      <c r="C637" s="89"/>
      <c r="D637" s="89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  <c r="AK637" s="64"/>
      <c r="AL637" s="64"/>
      <c r="AM637" s="64"/>
      <c r="AN637" s="64"/>
      <c r="AO637" s="64"/>
      <c r="AP637" s="64"/>
      <c r="AQ637" s="64"/>
      <c r="AR637" s="64"/>
      <c r="AS637" s="64"/>
      <c r="AT637" s="64"/>
      <c r="AU637" s="64"/>
      <c r="AV637" s="64"/>
      <c r="AW637" s="64"/>
      <c r="AX637" s="64"/>
      <c r="AY637" s="64"/>
      <c r="AZ637" s="64"/>
      <c r="BA637" s="64"/>
      <c r="BB637" s="64"/>
      <c r="BC637" s="64"/>
      <c r="BD637" s="64"/>
      <c r="BE637" s="64"/>
      <c r="BF637" s="64"/>
      <c r="BG637" s="64"/>
      <c r="BH637" s="64"/>
      <c r="BI637" s="64"/>
      <c r="BJ637" s="64"/>
      <c r="BK637" s="64"/>
      <c r="BL637" s="64"/>
      <c r="BM637" s="62"/>
      <c r="BN637" s="64"/>
    </row>
    <row r="638" spans="1:66" ht="15.75" customHeight="1">
      <c r="A638" s="87"/>
      <c r="B638" s="89"/>
      <c r="C638" s="89"/>
      <c r="D638" s="89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  <c r="AK638" s="64"/>
      <c r="AL638" s="64"/>
      <c r="AM638" s="64"/>
      <c r="AN638" s="64"/>
      <c r="AO638" s="64"/>
      <c r="AP638" s="64"/>
      <c r="AQ638" s="64"/>
      <c r="AR638" s="64"/>
      <c r="AS638" s="64"/>
      <c r="AT638" s="64"/>
      <c r="AU638" s="64"/>
      <c r="AV638" s="64"/>
      <c r="AW638" s="64"/>
      <c r="AX638" s="64"/>
      <c r="AY638" s="64"/>
      <c r="AZ638" s="64"/>
      <c r="BA638" s="64"/>
      <c r="BB638" s="64"/>
      <c r="BC638" s="64"/>
      <c r="BD638" s="64"/>
      <c r="BE638" s="64"/>
      <c r="BF638" s="64"/>
      <c r="BG638" s="64"/>
      <c r="BH638" s="64"/>
      <c r="BI638" s="64"/>
      <c r="BJ638" s="64"/>
      <c r="BK638" s="64"/>
      <c r="BL638" s="64"/>
      <c r="BM638" s="62"/>
      <c r="BN638" s="64"/>
    </row>
    <row r="639" spans="1:66" ht="15.75" customHeight="1">
      <c r="A639" s="87"/>
      <c r="B639" s="89"/>
      <c r="C639" s="89"/>
      <c r="D639" s="89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  <c r="AK639" s="64"/>
      <c r="AL639" s="64"/>
      <c r="AM639" s="64"/>
      <c r="AN639" s="64"/>
      <c r="AO639" s="64"/>
      <c r="AP639" s="64"/>
      <c r="AQ639" s="64"/>
      <c r="AR639" s="64"/>
      <c r="AS639" s="64"/>
      <c r="AT639" s="64"/>
      <c r="AU639" s="64"/>
      <c r="AV639" s="64"/>
      <c r="AW639" s="64"/>
      <c r="AX639" s="64"/>
      <c r="AY639" s="64"/>
      <c r="AZ639" s="64"/>
      <c r="BA639" s="64"/>
      <c r="BB639" s="64"/>
      <c r="BC639" s="64"/>
      <c r="BD639" s="64"/>
      <c r="BE639" s="64"/>
      <c r="BF639" s="64"/>
      <c r="BG639" s="64"/>
      <c r="BH639" s="64"/>
      <c r="BI639" s="64"/>
      <c r="BJ639" s="64"/>
      <c r="BK639" s="64"/>
      <c r="BL639" s="64"/>
      <c r="BM639" s="62"/>
      <c r="BN639" s="64"/>
    </row>
    <row r="640" spans="1:66" ht="15.75" customHeight="1">
      <c r="A640" s="87"/>
      <c r="B640" s="89"/>
      <c r="C640" s="89"/>
      <c r="D640" s="89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  <c r="AK640" s="64"/>
      <c r="AL640" s="64"/>
      <c r="AM640" s="64"/>
      <c r="AN640" s="64"/>
      <c r="AO640" s="64"/>
      <c r="AP640" s="64"/>
      <c r="AQ640" s="64"/>
      <c r="AR640" s="64"/>
      <c r="AS640" s="64"/>
      <c r="AT640" s="64"/>
      <c r="AU640" s="64"/>
      <c r="AV640" s="64"/>
      <c r="AW640" s="64"/>
      <c r="AX640" s="64"/>
      <c r="AY640" s="64"/>
      <c r="AZ640" s="64"/>
      <c r="BA640" s="64"/>
      <c r="BB640" s="64"/>
      <c r="BC640" s="64"/>
      <c r="BD640" s="64"/>
      <c r="BE640" s="64"/>
      <c r="BF640" s="64"/>
      <c r="BG640" s="64"/>
      <c r="BH640" s="64"/>
      <c r="BI640" s="64"/>
      <c r="BJ640" s="64"/>
      <c r="BK640" s="64"/>
      <c r="BL640" s="64"/>
      <c r="BM640" s="62"/>
      <c r="BN640" s="64"/>
    </row>
    <row r="641" spans="1:66" ht="15.75" customHeight="1">
      <c r="A641" s="87"/>
      <c r="B641" s="89"/>
      <c r="C641" s="89"/>
      <c r="D641" s="89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  <c r="AK641" s="64"/>
      <c r="AL641" s="64"/>
      <c r="AM641" s="64"/>
      <c r="AN641" s="64"/>
      <c r="AO641" s="64"/>
      <c r="AP641" s="64"/>
      <c r="AQ641" s="64"/>
      <c r="AR641" s="64"/>
      <c r="AS641" s="64"/>
      <c r="AT641" s="64"/>
      <c r="AU641" s="64"/>
      <c r="AV641" s="64"/>
      <c r="AW641" s="64"/>
      <c r="AX641" s="64"/>
      <c r="AY641" s="64"/>
      <c r="AZ641" s="64"/>
      <c r="BA641" s="64"/>
      <c r="BB641" s="64"/>
      <c r="BC641" s="64"/>
      <c r="BD641" s="64"/>
      <c r="BE641" s="64"/>
      <c r="BF641" s="64"/>
      <c r="BG641" s="64"/>
      <c r="BH641" s="64"/>
      <c r="BI641" s="64"/>
      <c r="BJ641" s="64"/>
      <c r="BK641" s="64"/>
      <c r="BL641" s="64"/>
      <c r="BM641" s="62"/>
      <c r="BN641" s="64"/>
    </row>
    <row r="642" spans="1:66" ht="15.75" customHeight="1">
      <c r="A642" s="87"/>
      <c r="B642" s="89"/>
      <c r="C642" s="89"/>
      <c r="D642" s="89"/>
      <c r="E642" s="64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  <c r="AK642" s="64"/>
      <c r="AL642" s="64"/>
      <c r="AM642" s="64"/>
      <c r="AN642" s="64"/>
      <c r="AO642" s="64"/>
      <c r="AP642" s="64"/>
      <c r="AQ642" s="64"/>
      <c r="AR642" s="64"/>
      <c r="AS642" s="64"/>
      <c r="AT642" s="64"/>
      <c r="AU642" s="64"/>
      <c r="AV642" s="64"/>
      <c r="AW642" s="64"/>
      <c r="AX642" s="64"/>
      <c r="AY642" s="64"/>
      <c r="AZ642" s="64"/>
      <c r="BA642" s="64"/>
      <c r="BB642" s="64"/>
      <c r="BC642" s="64"/>
      <c r="BD642" s="64"/>
      <c r="BE642" s="64"/>
      <c r="BF642" s="64"/>
      <c r="BG642" s="64"/>
      <c r="BH642" s="64"/>
      <c r="BI642" s="64"/>
      <c r="BJ642" s="64"/>
      <c r="BK642" s="64"/>
      <c r="BL642" s="64"/>
      <c r="BM642" s="62"/>
      <c r="BN642" s="64"/>
    </row>
    <row r="643" spans="1:66" ht="15.75" customHeight="1">
      <c r="A643" s="87"/>
      <c r="B643" s="89"/>
      <c r="C643" s="89"/>
      <c r="D643" s="89"/>
      <c r="E643" s="64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  <c r="AK643" s="64"/>
      <c r="AL643" s="64"/>
      <c r="AM643" s="64"/>
      <c r="AN643" s="64"/>
      <c r="AO643" s="64"/>
      <c r="AP643" s="64"/>
      <c r="AQ643" s="64"/>
      <c r="AR643" s="64"/>
      <c r="AS643" s="64"/>
      <c r="AT643" s="64"/>
      <c r="AU643" s="64"/>
      <c r="AV643" s="64"/>
      <c r="AW643" s="64"/>
      <c r="AX643" s="64"/>
      <c r="AY643" s="64"/>
      <c r="AZ643" s="64"/>
      <c r="BA643" s="64"/>
      <c r="BB643" s="64"/>
      <c r="BC643" s="64"/>
      <c r="BD643" s="64"/>
      <c r="BE643" s="64"/>
      <c r="BF643" s="64"/>
      <c r="BG643" s="64"/>
      <c r="BH643" s="64"/>
      <c r="BI643" s="64"/>
      <c r="BJ643" s="64"/>
      <c r="BK643" s="64"/>
      <c r="BL643" s="64"/>
      <c r="BM643" s="62"/>
      <c r="BN643" s="64"/>
    </row>
    <row r="644" spans="1:66" ht="15.75" customHeight="1">
      <c r="A644" s="87"/>
      <c r="B644" s="89"/>
      <c r="C644" s="89"/>
      <c r="D644" s="89"/>
      <c r="E644" s="64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  <c r="AK644" s="64"/>
      <c r="AL644" s="64"/>
      <c r="AM644" s="64"/>
      <c r="AN644" s="64"/>
      <c r="AO644" s="64"/>
      <c r="AP644" s="64"/>
      <c r="AQ644" s="64"/>
      <c r="AR644" s="64"/>
      <c r="AS644" s="64"/>
      <c r="AT644" s="64"/>
      <c r="AU644" s="64"/>
      <c r="AV644" s="64"/>
      <c r="AW644" s="64"/>
      <c r="AX644" s="64"/>
      <c r="AY644" s="64"/>
      <c r="AZ644" s="64"/>
      <c r="BA644" s="64"/>
      <c r="BB644" s="64"/>
      <c r="BC644" s="64"/>
      <c r="BD644" s="64"/>
      <c r="BE644" s="64"/>
      <c r="BF644" s="64"/>
      <c r="BG644" s="64"/>
      <c r="BH644" s="64"/>
      <c r="BI644" s="64"/>
      <c r="BJ644" s="64"/>
      <c r="BK644" s="64"/>
      <c r="BL644" s="64"/>
      <c r="BM644" s="62"/>
      <c r="BN644" s="64"/>
    </row>
    <row r="645" spans="1:66" ht="15.75" customHeight="1">
      <c r="A645" s="87"/>
      <c r="B645" s="89"/>
      <c r="C645" s="89"/>
      <c r="D645" s="89"/>
      <c r="E645" s="64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  <c r="AK645" s="64"/>
      <c r="AL645" s="64"/>
      <c r="AM645" s="64"/>
      <c r="AN645" s="64"/>
      <c r="AO645" s="64"/>
      <c r="AP645" s="64"/>
      <c r="AQ645" s="64"/>
      <c r="AR645" s="64"/>
      <c r="AS645" s="64"/>
      <c r="AT645" s="64"/>
      <c r="AU645" s="64"/>
      <c r="AV645" s="64"/>
      <c r="AW645" s="64"/>
      <c r="AX645" s="64"/>
      <c r="AY645" s="64"/>
      <c r="AZ645" s="64"/>
      <c r="BA645" s="64"/>
      <c r="BB645" s="64"/>
      <c r="BC645" s="64"/>
      <c r="BD645" s="64"/>
      <c r="BE645" s="64"/>
      <c r="BF645" s="64"/>
      <c r="BG645" s="64"/>
      <c r="BH645" s="64"/>
      <c r="BI645" s="64"/>
      <c r="BJ645" s="64"/>
      <c r="BK645" s="64"/>
      <c r="BL645" s="64"/>
      <c r="BM645" s="62"/>
      <c r="BN645" s="64"/>
    </row>
    <row r="646" spans="1:66" ht="15.75" customHeight="1">
      <c r="A646" s="87"/>
      <c r="B646" s="89"/>
      <c r="C646" s="89"/>
      <c r="D646" s="89"/>
      <c r="E646" s="64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  <c r="AK646" s="64"/>
      <c r="AL646" s="64"/>
      <c r="AM646" s="64"/>
      <c r="AN646" s="64"/>
      <c r="AO646" s="64"/>
      <c r="AP646" s="64"/>
      <c r="AQ646" s="64"/>
      <c r="AR646" s="64"/>
      <c r="AS646" s="64"/>
      <c r="AT646" s="64"/>
      <c r="AU646" s="64"/>
      <c r="AV646" s="64"/>
      <c r="AW646" s="64"/>
      <c r="AX646" s="64"/>
      <c r="AY646" s="64"/>
      <c r="AZ646" s="64"/>
      <c r="BA646" s="64"/>
      <c r="BB646" s="64"/>
      <c r="BC646" s="64"/>
      <c r="BD646" s="64"/>
      <c r="BE646" s="64"/>
      <c r="BF646" s="64"/>
      <c r="BG646" s="64"/>
      <c r="BH646" s="64"/>
      <c r="BI646" s="64"/>
      <c r="BJ646" s="64"/>
      <c r="BK646" s="64"/>
      <c r="BL646" s="64"/>
      <c r="BM646" s="62"/>
      <c r="BN646" s="64"/>
    </row>
    <row r="647" spans="1:66" ht="15.75" customHeight="1">
      <c r="A647" s="87"/>
      <c r="B647" s="89"/>
      <c r="C647" s="89"/>
      <c r="D647" s="89"/>
      <c r="E647" s="64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  <c r="AK647" s="64"/>
      <c r="AL647" s="64"/>
      <c r="AM647" s="64"/>
      <c r="AN647" s="64"/>
      <c r="AO647" s="64"/>
      <c r="AP647" s="64"/>
      <c r="AQ647" s="64"/>
      <c r="AR647" s="64"/>
      <c r="AS647" s="64"/>
      <c r="AT647" s="64"/>
      <c r="AU647" s="64"/>
      <c r="AV647" s="64"/>
      <c r="AW647" s="64"/>
      <c r="AX647" s="64"/>
      <c r="AY647" s="64"/>
      <c r="AZ647" s="64"/>
      <c r="BA647" s="64"/>
      <c r="BB647" s="64"/>
      <c r="BC647" s="64"/>
      <c r="BD647" s="64"/>
      <c r="BE647" s="64"/>
      <c r="BF647" s="64"/>
      <c r="BG647" s="64"/>
      <c r="BH647" s="64"/>
      <c r="BI647" s="64"/>
      <c r="BJ647" s="64"/>
      <c r="BK647" s="64"/>
      <c r="BL647" s="64"/>
      <c r="BM647" s="62"/>
      <c r="BN647" s="64"/>
    </row>
    <row r="648" spans="1:66" ht="15.75" customHeight="1">
      <c r="A648" s="87"/>
      <c r="B648" s="89"/>
      <c r="C648" s="89"/>
      <c r="D648" s="89"/>
      <c r="E648" s="64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  <c r="AK648" s="64"/>
      <c r="AL648" s="64"/>
      <c r="AM648" s="64"/>
      <c r="AN648" s="64"/>
      <c r="AO648" s="64"/>
      <c r="AP648" s="64"/>
      <c r="AQ648" s="64"/>
      <c r="AR648" s="64"/>
      <c r="AS648" s="64"/>
      <c r="AT648" s="64"/>
      <c r="AU648" s="64"/>
      <c r="AV648" s="64"/>
      <c r="AW648" s="64"/>
      <c r="AX648" s="64"/>
      <c r="AY648" s="64"/>
      <c r="AZ648" s="64"/>
      <c r="BA648" s="64"/>
      <c r="BB648" s="64"/>
      <c r="BC648" s="64"/>
      <c r="BD648" s="64"/>
      <c r="BE648" s="64"/>
      <c r="BF648" s="64"/>
      <c r="BG648" s="64"/>
      <c r="BH648" s="64"/>
      <c r="BI648" s="64"/>
      <c r="BJ648" s="64"/>
      <c r="BK648" s="64"/>
      <c r="BL648" s="64"/>
      <c r="BM648" s="62"/>
      <c r="BN648" s="64"/>
    </row>
    <row r="649" spans="1:66" ht="15.75" customHeight="1">
      <c r="A649" s="87"/>
      <c r="B649" s="89"/>
      <c r="C649" s="89"/>
      <c r="D649" s="89"/>
      <c r="E649" s="64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  <c r="AK649" s="64"/>
      <c r="AL649" s="64"/>
      <c r="AM649" s="64"/>
      <c r="AN649" s="64"/>
      <c r="AO649" s="64"/>
      <c r="AP649" s="64"/>
      <c r="AQ649" s="64"/>
      <c r="AR649" s="64"/>
      <c r="AS649" s="64"/>
      <c r="AT649" s="64"/>
      <c r="AU649" s="64"/>
      <c r="AV649" s="64"/>
      <c r="AW649" s="64"/>
      <c r="AX649" s="64"/>
      <c r="AY649" s="64"/>
      <c r="AZ649" s="64"/>
      <c r="BA649" s="64"/>
      <c r="BB649" s="64"/>
      <c r="BC649" s="64"/>
      <c r="BD649" s="64"/>
      <c r="BE649" s="64"/>
      <c r="BF649" s="64"/>
      <c r="BG649" s="64"/>
      <c r="BH649" s="64"/>
      <c r="BI649" s="64"/>
      <c r="BJ649" s="64"/>
      <c r="BK649" s="64"/>
      <c r="BL649" s="64"/>
      <c r="BM649" s="62"/>
      <c r="BN649" s="64"/>
    </row>
    <row r="650" spans="1:66" ht="15.75" customHeight="1">
      <c r="A650" s="87"/>
      <c r="B650" s="89"/>
      <c r="C650" s="89"/>
      <c r="D650" s="89"/>
      <c r="E650" s="64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  <c r="AK650" s="64"/>
      <c r="AL650" s="64"/>
      <c r="AM650" s="64"/>
      <c r="AN650" s="64"/>
      <c r="AO650" s="64"/>
      <c r="AP650" s="64"/>
      <c r="AQ650" s="64"/>
      <c r="AR650" s="64"/>
      <c r="AS650" s="64"/>
      <c r="AT650" s="64"/>
      <c r="AU650" s="64"/>
      <c r="AV650" s="64"/>
      <c r="AW650" s="64"/>
      <c r="AX650" s="64"/>
      <c r="AY650" s="64"/>
      <c r="AZ650" s="64"/>
      <c r="BA650" s="64"/>
      <c r="BB650" s="64"/>
      <c r="BC650" s="64"/>
      <c r="BD650" s="64"/>
      <c r="BE650" s="64"/>
      <c r="BF650" s="64"/>
      <c r="BG650" s="64"/>
      <c r="BH650" s="64"/>
      <c r="BI650" s="64"/>
      <c r="BJ650" s="64"/>
      <c r="BK650" s="64"/>
      <c r="BL650" s="64"/>
      <c r="BM650" s="62"/>
      <c r="BN650" s="64"/>
    </row>
    <row r="651" spans="1:66" ht="15.75" customHeight="1">
      <c r="A651" s="87"/>
      <c r="B651" s="89"/>
      <c r="C651" s="89"/>
      <c r="D651" s="89"/>
      <c r="E651" s="64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  <c r="AK651" s="64"/>
      <c r="AL651" s="64"/>
      <c r="AM651" s="64"/>
      <c r="AN651" s="64"/>
      <c r="AO651" s="64"/>
      <c r="AP651" s="64"/>
      <c r="AQ651" s="64"/>
      <c r="AR651" s="64"/>
      <c r="AS651" s="64"/>
      <c r="AT651" s="64"/>
      <c r="AU651" s="64"/>
      <c r="AV651" s="64"/>
      <c r="AW651" s="64"/>
      <c r="AX651" s="64"/>
      <c r="AY651" s="64"/>
      <c r="AZ651" s="64"/>
      <c r="BA651" s="64"/>
      <c r="BB651" s="64"/>
      <c r="BC651" s="64"/>
      <c r="BD651" s="64"/>
      <c r="BE651" s="64"/>
      <c r="BF651" s="64"/>
      <c r="BG651" s="64"/>
      <c r="BH651" s="64"/>
      <c r="BI651" s="64"/>
      <c r="BJ651" s="64"/>
      <c r="BK651" s="64"/>
      <c r="BL651" s="64"/>
      <c r="BM651" s="62"/>
      <c r="BN651" s="64"/>
    </row>
    <row r="652" spans="1:66" ht="15.75" customHeight="1">
      <c r="A652" s="87"/>
      <c r="B652" s="89"/>
      <c r="C652" s="89"/>
      <c r="D652" s="89"/>
      <c r="E652" s="64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  <c r="AK652" s="64"/>
      <c r="AL652" s="64"/>
      <c r="AM652" s="64"/>
      <c r="AN652" s="64"/>
      <c r="AO652" s="64"/>
      <c r="AP652" s="64"/>
      <c r="AQ652" s="64"/>
      <c r="AR652" s="64"/>
      <c r="AS652" s="64"/>
      <c r="AT652" s="64"/>
      <c r="AU652" s="64"/>
      <c r="AV652" s="64"/>
      <c r="AW652" s="64"/>
      <c r="AX652" s="64"/>
      <c r="AY652" s="64"/>
      <c r="AZ652" s="64"/>
      <c r="BA652" s="64"/>
      <c r="BB652" s="64"/>
      <c r="BC652" s="64"/>
      <c r="BD652" s="64"/>
      <c r="BE652" s="64"/>
      <c r="BF652" s="64"/>
      <c r="BG652" s="64"/>
      <c r="BH652" s="64"/>
      <c r="BI652" s="64"/>
      <c r="BJ652" s="64"/>
      <c r="BK652" s="64"/>
      <c r="BL652" s="64"/>
      <c r="BM652" s="62"/>
      <c r="BN652" s="64"/>
    </row>
    <row r="653" spans="1:66" ht="15.75" customHeight="1">
      <c r="A653" s="87"/>
      <c r="B653" s="89"/>
      <c r="C653" s="89"/>
      <c r="D653" s="89"/>
      <c r="E653" s="64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  <c r="AK653" s="64"/>
      <c r="AL653" s="64"/>
      <c r="AM653" s="64"/>
      <c r="AN653" s="64"/>
      <c r="AO653" s="64"/>
      <c r="AP653" s="64"/>
      <c r="AQ653" s="64"/>
      <c r="AR653" s="64"/>
      <c r="AS653" s="64"/>
      <c r="AT653" s="64"/>
      <c r="AU653" s="64"/>
      <c r="AV653" s="64"/>
      <c r="AW653" s="64"/>
      <c r="AX653" s="64"/>
      <c r="AY653" s="64"/>
      <c r="AZ653" s="64"/>
      <c r="BA653" s="64"/>
      <c r="BB653" s="64"/>
      <c r="BC653" s="64"/>
      <c r="BD653" s="64"/>
      <c r="BE653" s="64"/>
      <c r="BF653" s="64"/>
      <c r="BG653" s="64"/>
      <c r="BH653" s="64"/>
      <c r="BI653" s="64"/>
      <c r="BJ653" s="64"/>
      <c r="BK653" s="64"/>
      <c r="BL653" s="64"/>
      <c r="BM653" s="62"/>
      <c r="BN653" s="64"/>
    </row>
    <row r="654" spans="1:66" ht="15.75" customHeight="1">
      <c r="A654" s="87"/>
      <c r="B654" s="89"/>
      <c r="C654" s="89"/>
      <c r="D654" s="89"/>
      <c r="E654" s="64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  <c r="AK654" s="64"/>
      <c r="AL654" s="64"/>
      <c r="AM654" s="64"/>
      <c r="AN654" s="64"/>
      <c r="AO654" s="64"/>
      <c r="AP654" s="64"/>
      <c r="AQ654" s="64"/>
      <c r="AR654" s="64"/>
      <c r="AS654" s="64"/>
      <c r="AT654" s="64"/>
      <c r="AU654" s="64"/>
      <c r="AV654" s="64"/>
      <c r="AW654" s="64"/>
      <c r="AX654" s="64"/>
      <c r="AY654" s="64"/>
      <c r="AZ654" s="64"/>
      <c r="BA654" s="64"/>
      <c r="BB654" s="64"/>
      <c r="BC654" s="64"/>
      <c r="BD654" s="64"/>
      <c r="BE654" s="64"/>
      <c r="BF654" s="64"/>
      <c r="BG654" s="64"/>
      <c r="BH654" s="64"/>
      <c r="BI654" s="64"/>
      <c r="BJ654" s="64"/>
      <c r="BK654" s="64"/>
      <c r="BL654" s="64"/>
      <c r="BM654" s="62"/>
      <c r="BN654" s="64"/>
    </row>
    <row r="655" spans="1:66" ht="15.75" customHeight="1">
      <c r="A655" s="87"/>
      <c r="B655" s="89"/>
      <c r="C655" s="89"/>
      <c r="D655" s="89"/>
      <c r="E655" s="64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  <c r="AK655" s="64"/>
      <c r="AL655" s="64"/>
      <c r="AM655" s="64"/>
      <c r="AN655" s="64"/>
      <c r="AO655" s="64"/>
      <c r="AP655" s="64"/>
      <c r="AQ655" s="64"/>
      <c r="AR655" s="64"/>
      <c r="AS655" s="64"/>
      <c r="AT655" s="64"/>
      <c r="AU655" s="64"/>
      <c r="AV655" s="64"/>
      <c r="AW655" s="64"/>
      <c r="AX655" s="64"/>
      <c r="AY655" s="64"/>
      <c r="AZ655" s="64"/>
      <c r="BA655" s="64"/>
      <c r="BB655" s="64"/>
      <c r="BC655" s="64"/>
      <c r="BD655" s="64"/>
      <c r="BE655" s="64"/>
      <c r="BF655" s="64"/>
      <c r="BG655" s="64"/>
      <c r="BH655" s="64"/>
      <c r="BI655" s="64"/>
      <c r="BJ655" s="64"/>
      <c r="BK655" s="64"/>
      <c r="BL655" s="64"/>
      <c r="BM655" s="62"/>
      <c r="BN655" s="64"/>
    </row>
    <row r="656" spans="1:66" ht="15.75" customHeight="1">
      <c r="A656" s="87"/>
      <c r="B656" s="89"/>
      <c r="C656" s="89"/>
      <c r="D656" s="89"/>
      <c r="E656" s="64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  <c r="AK656" s="64"/>
      <c r="AL656" s="64"/>
      <c r="AM656" s="64"/>
      <c r="AN656" s="64"/>
      <c r="AO656" s="64"/>
      <c r="AP656" s="64"/>
      <c r="AQ656" s="64"/>
      <c r="AR656" s="64"/>
      <c r="AS656" s="64"/>
      <c r="AT656" s="64"/>
      <c r="AU656" s="64"/>
      <c r="AV656" s="64"/>
      <c r="AW656" s="64"/>
      <c r="AX656" s="64"/>
      <c r="AY656" s="64"/>
      <c r="AZ656" s="64"/>
      <c r="BA656" s="64"/>
      <c r="BB656" s="64"/>
      <c r="BC656" s="64"/>
      <c r="BD656" s="64"/>
      <c r="BE656" s="64"/>
      <c r="BF656" s="64"/>
      <c r="BG656" s="64"/>
      <c r="BH656" s="64"/>
      <c r="BI656" s="64"/>
      <c r="BJ656" s="64"/>
      <c r="BK656" s="64"/>
      <c r="BL656" s="64"/>
      <c r="BM656" s="62"/>
      <c r="BN656" s="64"/>
    </row>
    <row r="657" spans="1:66" ht="15.75" customHeight="1">
      <c r="A657" s="87"/>
      <c r="B657" s="89"/>
      <c r="C657" s="89"/>
      <c r="D657" s="89"/>
      <c r="E657" s="64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  <c r="AK657" s="64"/>
      <c r="AL657" s="64"/>
      <c r="AM657" s="64"/>
      <c r="AN657" s="64"/>
      <c r="AO657" s="64"/>
      <c r="AP657" s="64"/>
      <c r="AQ657" s="64"/>
      <c r="AR657" s="64"/>
      <c r="AS657" s="64"/>
      <c r="AT657" s="64"/>
      <c r="AU657" s="64"/>
      <c r="AV657" s="64"/>
      <c r="AW657" s="64"/>
      <c r="AX657" s="64"/>
      <c r="AY657" s="64"/>
      <c r="AZ657" s="64"/>
      <c r="BA657" s="64"/>
      <c r="BB657" s="64"/>
      <c r="BC657" s="64"/>
      <c r="BD657" s="64"/>
      <c r="BE657" s="64"/>
      <c r="BF657" s="64"/>
      <c r="BG657" s="64"/>
      <c r="BH657" s="64"/>
      <c r="BI657" s="64"/>
      <c r="BJ657" s="64"/>
      <c r="BK657" s="64"/>
      <c r="BL657" s="64"/>
      <c r="BM657" s="62"/>
      <c r="BN657" s="64"/>
    </row>
    <row r="658" spans="1:66" ht="15.75" customHeight="1">
      <c r="A658" s="87"/>
      <c r="B658" s="89"/>
      <c r="C658" s="89"/>
      <c r="D658" s="89"/>
      <c r="E658" s="64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  <c r="AK658" s="64"/>
      <c r="AL658" s="64"/>
      <c r="AM658" s="64"/>
      <c r="AN658" s="64"/>
      <c r="AO658" s="64"/>
      <c r="AP658" s="64"/>
      <c r="AQ658" s="64"/>
      <c r="AR658" s="64"/>
      <c r="AS658" s="64"/>
      <c r="AT658" s="64"/>
      <c r="AU658" s="64"/>
      <c r="AV658" s="64"/>
      <c r="AW658" s="64"/>
      <c r="AX658" s="64"/>
      <c r="AY658" s="64"/>
      <c r="AZ658" s="64"/>
      <c r="BA658" s="64"/>
      <c r="BB658" s="64"/>
      <c r="BC658" s="64"/>
      <c r="BD658" s="64"/>
      <c r="BE658" s="64"/>
      <c r="BF658" s="64"/>
      <c r="BG658" s="64"/>
      <c r="BH658" s="64"/>
      <c r="BI658" s="64"/>
      <c r="BJ658" s="64"/>
      <c r="BK658" s="64"/>
      <c r="BL658" s="64"/>
      <c r="BM658" s="62"/>
      <c r="BN658" s="64"/>
    </row>
    <row r="659" spans="1:66" ht="15.75" customHeight="1">
      <c r="A659" s="87"/>
      <c r="B659" s="89"/>
      <c r="C659" s="89"/>
      <c r="D659" s="89"/>
      <c r="E659" s="64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  <c r="AK659" s="64"/>
      <c r="AL659" s="64"/>
      <c r="AM659" s="64"/>
      <c r="AN659" s="64"/>
      <c r="AO659" s="64"/>
      <c r="AP659" s="64"/>
      <c r="AQ659" s="64"/>
      <c r="AR659" s="64"/>
      <c r="AS659" s="64"/>
      <c r="AT659" s="64"/>
      <c r="AU659" s="64"/>
      <c r="AV659" s="64"/>
      <c r="AW659" s="64"/>
      <c r="AX659" s="64"/>
      <c r="AY659" s="64"/>
      <c r="AZ659" s="64"/>
      <c r="BA659" s="64"/>
      <c r="BB659" s="64"/>
      <c r="BC659" s="64"/>
      <c r="BD659" s="64"/>
      <c r="BE659" s="64"/>
      <c r="BF659" s="64"/>
      <c r="BG659" s="64"/>
      <c r="BH659" s="64"/>
      <c r="BI659" s="64"/>
      <c r="BJ659" s="64"/>
      <c r="BK659" s="64"/>
      <c r="BL659" s="64"/>
      <c r="BM659" s="62"/>
      <c r="BN659" s="64"/>
    </row>
    <row r="660" spans="1:66" ht="15.75" customHeight="1">
      <c r="A660" s="87"/>
      <c r="B660" s="89"/>
      <c r="C660" s="89"/>
      <c r="D660" s="89"/>
      <c r="E660" s="64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  <c r="AK660" s="64"/>
      <c r="AL660" s="64"/>
      <c r="AM660" s="64"/>
      <c r="AN660" s="64"/>
      <c r="AO660" s="64"/>
      <c r="AP660" s="64"/>
      <c r="AQ660" s="64"/>
      <c r="AR660" s="64"/>
      <c r="AS660" s="64"/>
      <c r="AT660" s="64"/>
      <c r="AU660" s="64"/>
      <c r="AV660" s="64"/>
      <c r="AW660" s="64"/>
      <c r="AX660" s="64"/>
      <c r="AY660" s="64"/>
      <c r="AZ660" s="64"/>
      <c r="BA660" s="64"/>
      <c r="BB660" s="64"/>
      <c r="BC660" s="64"/>
      <c r="BD660" s="64"/>
      <c r="BE660" s="64"/>
      <c r="BF660" s="64"/>
      <c r="BG660" s="64"/>
      <c r="BH660" s="64"/>
      <c r="BI660" s="64"/>
      <c r="BJ660" s="64"/>
      <c r="BK660" s="64"/>
      <c r="BL660" s="64"/>
      <c r="BM660" s="62"/>
      <c r="BN660" s="64"/>
    </row>
    <row r="661" spans="1:66" ht="15.75" customHeight="1">
      <c r="A661" s="87"/>
      <c r="B661" s="89"/>
      <c r="C661" s="89"/>
      <c r="D661" s="89"/>
      <c r="E661" s="64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  <c r="AK661" s="64"/>
      <c r="AL661" s="64"/>
      <c r="AM661" s="64"/>
      <c r="AN661" s="64"/>
      <c r="AO661" s="64"/>
      <c r="AP661" s="64"/>
      <c r="AQ661" s="64"/>
      <c r="AR661" s="64"/>
      <c r="AS661" s="64"/>
      <c r="AT661" s="64"/>
      <c r="AU661" s="64"/>
      <c r="AV661" s="64"/>
      <c r="AW661" s="64"/>
      <c r="AX661" s="64"/>
      <c r="AY661" s="64"/>
      <c r="AZ661" s="64"/>
      <c r="BA661" s="64"/>
      <c r="BB661" s="64"/>
      <c r="BC661" s="64"/>
      <c r="BD661" s="64"/>
      <c r="BE661" s="64"/>
      <c r="BF661" s="64"/>
      <c r="BG661" s="64"/>
      <c r="BH661" s="64"/>
      <c r="BI661" s="64"/>
      <c r="BJ661" s="64"/>
      <c r="BK661" s="64"/>
      <c r="BL661" s="64"/>
      <c r="BM661" s="62"/>
      <c r="BN661" s="64"/>
    </row>
    <row r="662" spans="1:66" ht="15.75" customHeight="1">
      <c r="A662" s="87"/>
      <c r="B662" s="89"/>
      <c r="C662" s="89"/>
      <c r="D662" s="89"/>
      <c r="E662" s="64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  <c r="AK662" s="64"/>
      <c r="AL662" s="64"/>
      <c r="AM662" s="64"/>
      <c r="AN662" s="64"/>
      <c r="AO662" s="64"/>
      <c r="AP662" s="64"/>
      <c r="AQ662" s="64"/>
      <c r="AR662" s="64"/>
      <c r="AS662" s="64"/>
      <c r="AT662" s="64"/>
      <c r="AU662" s="64"/>
      <c r="AV662" s="64"/>
      <c r="AW662" s="64"/>
      <c r="AX662" s="64"/>
      <c r="AY662" s="64"/>
      <c r="AZ662" s="64"/>
      <c r="BA662" s="64"/>
      <c r="BB662" s="64"/>
      <c r="BC662" s="64"/>
      <c r="BD662" s="64"/>
      <c r="BE662" s="64"/>
      <c r="BF662" s="64"/>
      <c r="BG662" s="64"/>
      <c r="BH662" s="64"/>
      <c r="BI662" s="64"/>
      <c r="BJ662" s="64"/>
      <c r="BK662" s="64"/>
      <c r="BL662" s="64"/>
      <c r="BM662" s="62"/>
      <c r="BN662" s="64"/>
    </row>
    <row r="663" spans="1:66" ht="15.75" customHeight="1">
      <c r="A663" s="87"/>
      <c r="B663" s="89"/>
      <c r="C663" s="89"/>
      <c r="D663" s="89"/>
      <c r="E663" s="64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  <c r="AK663" s="64"/>
      <c r="AL663" s="64"/>
      <c r="AM663" s="64"/>
      <c r="AN663" s="64"/>
      <c r="AO663" s="64"/>
      <c r="AP663" s="64"/>
      <c r="AQ663" s="64"/>
      <c r="AR663" s="64"/>
      <c r="AS663" s="64"/>
      <c r="AT663" s="64"/>
      <c r="AU663" s="64"/>
      <c r="AV663" s="64"/>
      <c r="AW663" s="64"/>
      <c r="AX663" s="64"/>
      <c r="AY663" s="64"/>
      <c r="AZ663" s="64"/>
      <c r="BA663" s="64"/>
      <c r="BB663" s="64"/>
      <c r="BC663" s="64"/>
      <c r="BD663" s="64"/>
      <c r="BE663" s="64"/>
      <c r="BF663" s="64"/>
      <c r="BG663" s="64"/>
      <c r="BH663" s="64"/>
      <c r="BI663" s="64"/>
      <c r="BJ663" s="64"/>
      <c r="BK663" s="64"/>
      <c r="BL663" s="64"/>
      <c r="BM663" s="62"/>
      <c r="BN663" s="64"/>
    </row>
    <row r="664" spans="1:66" ht="15.75" customHeight="1">
      <c r="A664" s="87"/>
      <c r="B664" s="89"/>
      <c r="C664" s="89"/>
      <c r="D664" s="89"/>
      <c r="E664" s="64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  <c r="AK664" s="64"/>
      <c r="AL664" s="64"/>
      <c r="AM664" s="64"/>
      <c r="AN664" s="64"/>
      <c r="AO664" s="64"/>
      <c r="AP664" s="64"/>
      <c r="AQ664" s="64"/>
      <c r="AR664" s="64"/>
      <c r="AS664" s="64"/>
      <c r="AT664" s="64"/>
      <c r="AU664" s="64"/>
      <c r="AV664" s="64"/>
      <c r="AW664" s="64"/>
      <c r="AX664" s="64"/>
      <c r="AY664" s="64"/>
      <c r="AZ664" s="64"/>
      <c r="BA664" s="64"/>
      <c r="BB664" s="64"/>
      <c r="BC664" s="64"/>
      <c r="BD664" s="64"/>
      <c r="BE664" s="64"/>
      <c r="BF664" s="64"/>
      <c r="BG664" s="64"/>
      <c r="BH664" s="64"/>
      <c r="BI664" s="64"/>
      <c r="BJ664" s="64"/>
      <c r="BK664" s="64"/>
      <c r="BL664" s="64"/>
      <c r="BM664" s="62"/>
      <c r="BN664" s="64"/>
    </row>
    <row r="665" spans="1:66" ht="15.75" customHeight="1">
      <c r="A665" s="87"/>
      <c r="B665" s="89"/>
      <c r="C665" s="89"/>
      <c r="D665" s="89"/>
      <c r="E665" s="64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  <c r="AK665" s="64"/>
      <c r="AL665" s="64"/>
      <c r="AM665" s="64"/>
      <c r="AN665" s="64"/>
      <c r="AO665" s="64"/>
      <c r="AP665" s="64"/>
      <c r="AQ665" s="64"/>
      <c r="AR665" s="64"/>
      <c r="AS665" s="64"/>
      <c r="AT665" s="64"/>
      <c r="AU665" s="64"/>
      <c r="AV665" s="64"/>
      <c r="AW665" s="64"/>
      <c r="AX665" s="64"/>
      <c r="AY665" s="64"/>
      <c r="AZ665" s="64"/>
      <c r="BA665" s="64"/>
      <c r="BB665" s="64"/>
      <c r="BC665" s="64"/>
      <c r="BD665" s="64"/>
      <c r="BE665" s="64"/>
      <c r="BF665" s="64"/>
      <c r="BG665" s="64"/>
      <c r="BH665" s="64"/>
      <c r="BI665" s="64"/>
      <c r="BJ665" s="64"/>
      <c r="BK665" s="64"/>
      <c r="BL665" s="64"/>
      <c r="BM665" s="62"/>
      <c r="BN665" s="64"/>
    </row>
    <row r="666" spans="1:66" ht="15.75" customHeight="1">
      <c r="A666" s="87"/>
      <c r="B666" s="89"/>
      <c r="C666" s="89"/>
      <c r="D666" s="89"/>
      <c r="E666" s="64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  <c r="AK666" s="64"/>
      <c r="AL666" s="64"/>
      <c r="AM666" s="64"/>
      <c r="AN666" s="64"/>
      <c r="AO666" s="64"/>
      <c r="AP666" s="64"/>
      <c r="AQ666" s="64"/>
      <c r="AR666" s="64"/>
      <c r="AS666" s="64"/>
      <c r="AT666" s="64"/>
      <c r="AU666" s="64"/>
      <c r="AV666" s="64"/>
      <c r="AW666" s="64"/>
      <c r="AX666" s="64"/>
      <c r="AY666" s="64"/>
      <c r="AZ666" s="64"/>
      <c r="BA666" s="64"/>
      <c r="BB666" s="64"/>
      <c r="BC666" s="64"/>
      <c r="BD666" s="64"/>
      <c r="BE666" s="64"/>
      <c r="BF666" s="64"/>
      <c r="BG666" s="64"/>
      <c r="BH666" s="64"/>
      <c r="BI666" s="64"/>
      <c r="BJ666" s="64"/>
      <c r="BK666" s="64"/>
      <c r="BL666" s="64"/>
      <c r="BM666" s="62"/>
      <c r="BN666" s="64"/>
    </row>
    <row r="667" spans="1:66" ht="15.75" customHeight="1">
      <c r="A667" s="87"/>
      <c r="B667" s="89"/>
      <c r="C667" s="89"/>
      <c r="D667" s="89"/>
      <c r="E667" s="64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  <c r="AK667" s="64"/>
      <c r="AL667" s="64"/>
      <c r="AM667" s="64"/>
      <c r="AN667" s="64"/>
      <c r="AO667" s="64"/>
      <c r="AP667" s="64"/>
      <c r="AQ667" s="64"/>
      <c r="AR667" s="64"/>
      <c r="AS667" s="64"/>
      <c r="AT667" s="64"/>
      <c r="AU667" s="64"/>
      <c r="AV667" s="64"/>
      <c r="AW667" s="64"/>
      <c r="AX667" s="64"/>
      <c r="AY667" s="64"/>
      <c r="AZ667" s="64"/>
      <c r="BA667" s="64"/>
      <c r="BB667" s="64"/>
      <c r="BC667" s="64"/>
      <c r="BD667" s="64"/>
      <c r="BE667" s="64"/>
      <c r="BF667" s="64"/>
      <c r="BG667" s="64"/>
      <c r="BH667" s="64"/>
      <c r="BI667" s="64"/>
      <c r="BJ667" s="64"/>
      <c r="BK667" s="64"/>
      <c r="BL667" s="64"/>
      <c r="BM667" s="62"/>
      <c r="BN667" s="64"/>
    </row>
    <row r="668" spans="1:66" ht="15.75" customHeight="1">
      <c r="A668" s="87"/>
      <c r="B668" s="89"/>
      <c r="C668" s="89"/>
      <c r="D668" s="89"/>
      <c r="E668" s="64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  <c r="AK668" s="64"/>
      <c r="AL668" s="64"/>
      <c r="AM668" s="64"/>
      <c r="AN668" s="64"/>
      <c r="AO668" s="64"/>
      <c r="AP668" s="64"/>
      <c r="AQ668" s="64"/>
      <c r="AR668" s="64"/>
      <c r="AS668" s="64"/>
      <c r="AT668" s="64"/>
      <c r="AU668" s="64"/>
      <c r="AV668" s="64"/>
      <c r="AW668" s="64"/>
      <c r="AX668" s="64"/>
      <c r="AY668" s="64"/>
      <c r="AZ668" s="64"/>
      <c r="BA668" s="64"/>
      <c r="BB668" s="64"/>
      <c r="BC668" s="64"/>
      <c r="BD668" s="64"/>
      <c r="BE668" s="64"/>
      <c r="BF668" s="64"/>
      <c r="BG668" s="64"/>
      <c r="BH668" s="64"/>
      <c r="BI668" s="64"/>
      <c r="BJ668" s="64"/>
      <c r="BK668" s="64"/>
      <c r="BL668" s="64"/>
      <c r="BM668" s="62"/>
      <c r="BN668" s="64"/>
    </row>
    <row r="669" spans="1:66" ht="15.75" customHeight="1">
      <c r="A669" s="87"/>
      <c r="B669" s="89"/>
      <c r="C669" s="89"/>
      <c r="D669" s="89"/>
      <c r="E669" s="64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  <c r="AK669" s="64"/>
      <c r="AL669" s="64"/>
      <c r="AM669" s="64"/>
      <c r="AN669" s="64"/>
      <c r="AO669" s="64"/>
      <c r="AP669" s="64"/>
      <c r="AQ669" s="64"/>
      <c r="AR669" s="64"/>
      <c r="AS669" s="64"/>
      <c r="AT669" s="64"/>
      <c r="AU669" s="64"/>
      <c r="AV669" s="64"/>
      <c r="AW669" s="64"/>
      <c r="AX669" s="64"/>
      <c r="AY669" s="64"/>
      <c r="AZ669" s="64"/>
      <c r="BA669" s="64"/>
      <c r="BB669" s="64"/>
      <c r="BC669" s="64"/>
      <c r="BD669" s="64"/>
      <c r="BE669" s="64"/>
      <c r="BF669" s="64"/>
      <c r="BG669" s="64"/>
      <c r="BH669" s="64"/>
      <c r="BI669" s="64"/>
      <c r="BJ669" s="64"/>
      <c r="BK669" s="64"/>
      <c r="BL669" s="64"/>
      <c r="BM669" s="62"/>
      <c r="BN669" s="64"/>
    </row>
    <row r="670" spans="1:66" ht="15.75" customHeight="1">
      <c r="A670" s="87"/>
      <c r="B670" s="89"/>
      <c r="C670" s="89"/>
      <c r="D670" s="89"/>
      <c r="E670" s="64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  <c r="AK670" s="64"/>
      <c r="AL670" s="64"/>
      <c r="AM670" s="64"/>
      <c r="AN670" s="64"/>
      <c r="AO670" s="64"/>
      <c r="AP670" s="64"/>
      <c r="AQ670" s="64"/>
      <c r="AR670" s="64"/>
      <c r="AS670" s="64"/>
      <c r="AT670" s="64"/>
      <c r="AU670" s="64"/>
      <c r="AV670" s="64"/>
      <c r="AW670" s="64"/>
      <c r="AX670" s="64"/>
      <c r="AY670" s="64"/>
      <c r="AZ670" s="64"/>
      <c r="BA670" s="64"/>
      <c r="BB670" s="64"/>
      <c r="BC670" s="64"/>
      <c r="BD670" s="64"/>
      <c r="BE670" s="64"/>
      <c r="BF670" s="64"/>
      <c r="BG670" s="64"/>
      <c r="BH670" s="64"/>
      <c r="BI670" s="64"/>
      <c r="BJ670" s="64"/>
      <c r="BK670" s="64"/>
      <c r="BL670" s="64"/>
      <c r="BM670" s="62"/>
      <c r="BN670" s="64"/>
    </row>
    <row r="671" spans="1:66" ht="15.75" customHeight="1">
      <c r="A671" s="87"/>
      <c r="B671" s="89"/>
      <c r="C671" s="89"/>
      <c r="D671" s="89"/>
      <c r="E671" s="64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  <c r="AK671" s="64"/>
      <c r="AL671" s="64"/>
      <c r="AM671" s="64"/>
      <c r="AN671" s="64"/>
      <c r="AO671" s="64"/>
      <c r="AP671" s="64"/>
      <c r="AQ671" s="64"/>
      <c r="AR671" s="64"/>
      <c r="AS671" s="64"/>
      <c r="AT671" s="64"/>
      <c r="AU671" s="64"/>
      <c r="AV671" s="64"/>
      <c r="AW671" s="64"/>
      <c r="AX671" s="64"/>
      <c r="AY671" s="64"/>
      <c r="AZ671" s="64"/>
      <c r="BA671" s="64"/>
      <c r="BB671" s="64"/>
      <c r="BC671" s="64"/>
      <c r="BD671" s="64"/>
      <c r="BE671" s="64"/>
      <c r="BF671" s="64"/>
      <c r="BG671" s="64"/>
      <c r="BH671" s="64"/>
      <c r="BI671" s="64"/>
      <c r="BJ671" s="64"/>
      <c r="BK671" s="64"/>
      <c r="BL671" s="64"/>
      <c r="BM671" s="62"/>
      <c r="BN671" s="64"/>
    </row>
    <row r="672" spans="1:66" ht="15.75" customHeight="1">
      <c r="A672" s="87"/>
      <c r="B672" s="89"/>
      <c r="C672" s="89"/>
      <c r="D672" s="89"/>
      <c r="E672" s="64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  <c r="AK672" s="64"/>
      <c r="AL672" s="64"/>
      <c r="AM672" s="64"/>
      <c r="AN672" s="64"/>
      <c r="AO672" s="64"/>
      <c r="AP672" s="64"/>
      <c r="AQ672" s="64"/>
      <c r="AR672" s="64"/>
      <c r="AS672" s="64"/>
      <c r="AT672" s="64"/>
      <c r="AU672" s="64"/>
      <c r="AV672" s="64"/>
      <c r="AW672" s="64"/>
      <c r="AX672" s="64"/>
      <c r="AY672" s="64"/>
      <c r="AZ672" s="64"/>
      <c r="BA672" s="64"/>
      <c r="BB672" s="64"/>
      <c r="BC672" s="64"/>
      <c r="BD672" s="64"/>
      <c r="BE672" s="64"/>
      <c r="BF672" s="64"/>
      <c r="BG672" s="64"/>
      <c r="BH672" s="64"/>
      <c r="BI672" s="64"/>
      <c r="BJ672" s="64"/>
      <c r="BK672" s="64"/>
      <c r="BL672" s="64"/>
      <c r="BM672" s="62"/>
      <c r="BN672" s="64"/>
    </row>
    <row r="673" spans="1:66" ht="15.75" customHeight="1">
      <c r="A673" s="87"/>
      <c r="B673" s="89"/>
      <c r="C673" s="89"/>
      <c r="D673" s="89"/>
      <c r="E673" s="64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  <c r="AK673" s="64"/>
      <c r="AL673" s="64"/>
      <c r="AM673" s="64"/>
      <c r="AN673" s="64"/>
      <c r="AO673" s="64"/>
      <c r="AP673" s="64"/>
      <c r="AQ673" s="64"/>
      <c r="AR673" s="64"/>
      <c r="AS673" s="64"/>
      <c r="AT673" s="64"/>
      <c r="AU673" s="64"/>
      <c r="AV673" s="64"/>
      <c r="AW673" s="64"/>
      <c r="AX673" s="64"/>
      <c r="AY673" s="64"/>
      <c r="AZ673" s="64"/>
      <c r="BA673" s="64"/>
      <c r="BB673" s="64"/>
      <c r="BC673" s="64"/>
      <c r="BD673" s="64"/>
      <c r="BE673" s="64"/>
      <c r="BF673" s="64"/>
      <c r="BG673" s="64"/>
      <c r="BH673" s="64"/>
      <c r="BI673" s="64"/>
      <c r="BJ673" s="64"/>
      <c r="BK673" s="64"/>
      <c r="BL673" s="64"/>
      <c r="BM673" s="62"/>
      <c r="BN673" s="64"/>
    </row>
    <row r="674" spans="1:66" ht="15.75" customHeight="1">
      <c r="A674" s="87"/>
      <c r="B674" s="89"/>
      <c r="C674" s="89"/>
      <c r="D674" s="89"/>
      <c r="E674" s="64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  <c r="AK674" s="64"/>
      <c r="AL674" s="64"/>
      <c r="AM674" s="64"/>
      <c r="AN674" s="64"/>
      <c r="AO674" s="64"/>
      <c r="AP674" s="64"/>
      <c r="AQ674" s="64"/>
      <c r="AR674" s="64"/>
      <c r="AS674" s="64"/>
      <c r="AT674" s="64"/>
      <c r="AU674" s="64"/>
      <c r="AV674" s="64"/>
      <c r="AW674" s="64"/>
      <c r="AX674" s="64"/>
      <c r="AY674" s="64"/>
      <c r="AZ674" s="64"/>
      <c r="BA674" s="64"/>
      <c r="BB674" s="64"/>
      <c r="BC674" s="64"/>
      <c r="BD674" s="64"/>
      <c r="BE674" s="64"/>
      <c r="BF674" s="64"/>
      <c r="BG674" s="64"/>
      <c r="BH674" s="64"/>
      <c r="BI674" s="64"/>
      <c r="BJ674" s="64"/>
      <c r="BK674" s="64"/>
      <c r="BL674" s="64"/>
      <c r="BM674" s="62"/>
      <c r="BN674" s="64"/>
    </row>
    <row r="675" spans="1:66" ht="15.75" customHeight="1">
      <c r="A675" s="87"/>
      <c r="B675" s="89"/>
      <c r="C675" s="89"/>
      <c r="D675" s="89"/>
      <c r="E675" s="64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  <c r="AK675" s="64"/>
      <c r="AL675" s="64"/>
      <c r="AM675" s="64"/>
      <c r="AN675" s="64"/>
      <c r="AO675" s="64"/>
      <c r="AP675" s="64"/>
      <c r="AQ675" s="64"/>
      <c r="AR675" s="64"/>
      <c r="AS675" s="64"/>
      <c r="AT675" s="64"/>
      <c r="AU675" s="64"/>
      <c r="AV675" s="64"/>
      <c r="AW675" s="64"/>
      <c r="AX675" s="64"/>
      <c r="AY675" s="64"/>
      <c r="AZ675" s="64"/>
      <c r="BA675" s="64"/>
      <c r="BB675" s="64"/>
      <c r="BC675" s="64"/>
      <c r="BD675" s="64"/>
      <c r="BE675" s="64"/>
      <c r="BF675" s="64"/>
      <c r="BG675" s="64"/>
      <c r="BH675" s="64"/>
      <c r="BI675" s="64"/>
      <c r="BJ675" s="64"/>
      <c r="BK675" s="64"/>
      <c r="BL675" s="64"/>
      <c r="BM675" s="62"/>
      <c r="BN675" s="64"/>
    </row>
    <row r="676" spans="1:66" ht="15.75" customHeight="1">
      <c r="A676" s="87"/>
      <c r="B676" s="89"/>
      <c r="C676" s="89"/>
      <c r="D676" s="89"/>
      <c r="E676" s="64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  <c r="AK676" s="64"/>
      <c r="AL676" s="64"/>
      <c r="AM676" s="64"/>
      <c r="AN676" s="64"/>
      <c r="AO676" s="64"/>
      <c r="AP676" s="64"/>
      <c r="AQ676" s="64"/>
      <c r="AR676" s="64"/>
      <c r="AS676" s="64"/>
      <c r="AT676" s="64"/>
      <c r="AU676" s="64"/>
      <c r="AV676" s="64"/>
      <c r="AW676" s="64"/>
      <c r="AX676" s="64"/>
      <c r="AY676" s="64"/>
      <c r="AZ676" s="64"/>
      <c r="BA676" s="64"/>
      <c r="BB676" s="64"/>
      <c r="BC676" s="64"/>
      <c r="BD676" s="64"/>
      <c r="BE676" s="64"/>
      <c r="BF676" s="64"/>
      <c r="BG676" s="64"/>
      <c r="BH676" s="64"/>
      <c r="BI676" s="64"/>
      <c r="BJ676" s="64"/>
      <c r="BK676" s="64"/>
      <c r="BL676" s="64"/>
      <c r="BM676" s="62"/>
      <c r="BN676" s="64"/>
    </row>
    <row r="677" spans="1:66" ht="15.75" customHeight="1">
      <c r="A677" s="87"/>
      <c r="B677" s="89"/>
      <c r="C677" s="89"/>
      <c r="D677" s="89"/>
      <c r="E677" s="64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  <c r="AK677" s="64"/>
      <c r="AL677" s="64"/>
      <c r="AM677" s="64"/>
      <c r="AN677" s="64"/>
      <c r="AO677" s="64"/>
      <c r="AP677" s="64"/>
      <c r="AQ677" s="64"/>
      <c r="AR677" s="64"/>
      <c r="AS677" s="64"/>
      <c r="AT677" s="64"/>
      <c r="AU677" s="64"/>
      <c r="AV677" s="64"/>
      <c r="AW677" s="64"/>
      <c r="AX677" s="64"/>
      <c r="AY677" s="64"/>
      <c r="AZ677" s="64"/>
      <c r="BA677" s="64"/>
      <c r="BB677" s="64"/>
      <c r="BC677" s="64"/>
      <c r="BD677" s="64"/>
      <c r="BE677" s="64"/>
      <c r="BF677" s="64"/>
      <c r="BG677" s="64"/>
      <c r="BH677" s="64"/>
      <c r="BI677" s="64"/>
      <c r="BJ677" s="64"/>
      <c r="BK677" s="64"/>
      <c r="BL677" s="64"/>
      <c r="BM677" s="62"/>
      <c r="BN677" s="64"/>
    </row>
    <row r="678" spans="1:66" ht="15.75" customHeight="1">
      <c r="A678" s="87"/>
      <c r="B678" s="89"/>
      <c r="C678" s="89"/>
      <c r="D678" s="89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  <c r="AK678" s="64"/>
      <c r="AL678" s="64"/>
      <c r="AM678" s="64"/>
      <c r="AN678" s="64"/>
      <c r="AO678" s="64"/>
      <c r="AP678" s="64"/>
      <c r="AQ678" s="64"/>
      <c r="AR678" s="64"/>
      <c r="AS678" s="64"/>
      <c r="AT678" s="64"/>
      <c r="AU678" s="64"/>
      <c r="AV678" s="64"/>
      <c r="AW678" s="64"/>
      <c r="AX678" s="64"/>
      <c r="AY678" s="64"/>
      <c r="AZ678" s="64"/>
      <c r="BA678" s="64"/>
      <c r="BB678" s="64"/>
      <c r="BC678" s="64"/>
      <c r="BD678" s="64"/>
      <c r="BE678" s="64"/>
      <c r="BF678" s="64"/>
      <c r="BG678" s="64"/>
      <c r="BH678" s="64"/>
      <c r="BI678" s="64"/>
      <c r="BJ678" s="64"/>
      <c r="BK678" s="64"/>
      <c r="BL678" s="64"/>
      <c r="BM678" s="62"/>
      <c r="BN678" s="64"/>
    </row>
    <row r="679" spans="1:66" ht="15.75" customHeight="1">
      <c r="A679" s="87"/>
      <c r="B679" s="89"/>
      <c r="C679" s="89"/>
      <c r="D679" s="89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  <c r="AK679" s="64"/>
      <c r="AL679" s="64"/>
      <c r="AM679" s="64"/>
      <c r="AN679" s="64"/>
      <c r="AO679" s="64"/>
      <c r="AP679" s="64"/>
      <c r="AQ679" s="64"/>
      <c r="AR679" s="64"/>
      <c r="AS679" s="64"/>
      <c r="AT679" s="64"/>
      <c r="AU679" s="64"/>
      <c r="AV679" s="64"/>
      <c r="AW679" s="64"/>
      <c r="AX679" s="64"/>
      <c r="AY679" s="64"/>
      <c r="AZ679" s="64"/>
      <c r="BA679" s="64"/>
      <c r="BB679" s="64"/>
      <c r="BC679" s="64"/>
      <c r="BD679" s="64"/>
      <c r="BE679" s="64"/>
      <c r="BF679" s="64"/>
      <c r="BG679" s="64"/>
      <c r="BH679" s="64"/>
      <c r="BI679" s="64"/>
      <c r="BJ679" s="64"/>
      <c r="BK679" s="64"/>
      <c r="BL679" s="64"/>
      <c r="BM679" s="62"/>
      <c r="BN679" s="64"/>
    </row>
    <row r="680" spans="1:66" ht="15.75" customHeight="1">
      <c r="A680" s="87"/>
      <c r="B680" s="89"/>
      <c r="C680" s="89"/>
      <c r="D680" s="89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  <c r="AK680" s="64"/>
      <c r="AL680" s="64"/>
      <c r="AM680" s="64"/>
      <c r="AN680" s="64"/>
      <c r="AO680" s="64"/>
      <c r="AP680" s="64"/>
      <c r="AQ680" s="64"/>
      <c r="AR680" s="64"/>
      <c r="AS680" s="64"/>
      <c r="AT680" s="64"/>
      <c r="AU680" s="64"/>
      <c r="AV680" s="64"/>
      <c r="AW680" s="64"/>
      <c r="AX680" s="64"/>
      <c r="AY680" s="64"/>
      <c r="AZ680" s="64"/>
      <c r="BA680" s="64"/>
      <c r="BB680" s="64"/>
      <c r="BC680" s="64"/>
      <c r="BD680" s="64"/>
      <c r="BE680" s="64"/>
      <c r="BF680" s="64"/>
      <c r="BG680" s="64"/>
      <c r="BH680" s="64"/>
      <c r="BI680" s="64"/>
      <c r="BJ680" s="64"/>
      <c r="BK680" s="64"/>
      <c r="BL680" s="64"/>
      <c r="BM680" s="62"/>
      <c r="BN680" s="64"/>
    </row>
    <row r="681" spans="1:66" ht="15.75" customHeight="1">
      <c r="A681" s="87"/>
      <c r="B681" s="89"/>
      <c r="C681" s="89"/>
      <c r="D681" s="89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  <c r="AK681" s="64"/>
      <c r="AL681" s="64"/>
      <c r="AM681" s="64"/>
      <c r="AN681" s="64"/>
      <c r="AO681" s="64"/>
      <c r="AP681" s="64"/>
      <c r="AQ681" s="64"/>
      <c r="AR681" s="64"/>
      <c r="AS681" s="64"/>
      <c r="AT681" s="64"/>
      <c r="AU681" s="64"/>
      <c r="AV681" s="64"/>
      <c r="AW681" s="64"/>
      <c r="AX681" s="64"/>
      <c r="AY681" s="64"/>
      <c r="AZ681" s="64"/>
      <c r="BA681" s="64"/>
      <c r="BB681" s="64"/>
      <c r="BC681" s="64"/>
      <c r="BD681" s="64"/>
      <c r="BE681" s="64"/>
      <c r="BF681" s="64"/>
      <c r="BG681" s="64"/>
      <c r="BH681" s="64"/>
      <c r="BI681" s="64"/>
      <c r="BJ681" s="64"/>
      <c r="BK681" s="64"/>
      <c r="BL681" s="64"/>
      <c r="BM681" s="62"/>
      <c r="BN681" s="64"/>
    </row>
    <row r="682" spans="1:66" ht="15.75" customHeight="1">
      <c r="A682" s="87"/>
      <c r="B682" s="89"/>
      <c r="C682" s="89"/>
      <c r="D682" s="89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  <c r="AK682" s="64"/>
      <c r="AL682" s="64"/>
      <c r="AM682" s="64"/>
      <c r="AN682" s="64"/>
      <c r="AO682" s="64"/>
      <c r="AP682" s="64"/>
      <c r="AQ682" s="64"/>
      <c r="AR682" s="64"/>
      <c r="AS682" s="64"/>
      <c r="AT682" s="64"/>
      <c r="AU682" s="64"/>
      <c r="AV682" s="64"/>
      <c r="AW682" s="64"/>
      <c r="AX682" s="64"/>
      <c r="AY682" s="64"/>
      <c r="AZ682" s="64"/>
      <c r="BA682" s="64"/>
      <c r="BB682" s="64"/>
      <c r="BC682" s="64"/>
      <c r="BD682" s="64"/>
      <c r="BE682" s="64"/>
      <c r="BF682" s="64"/>
      <c r="BG682" s="64"/>
      <c r="BH682" s="64"/>
      <c r="BI682" s="64"/>
      <c r="BJ682" s="64"/>
      <c r="BK682" s="64"/>
      <c r="BL682" s="64"/>
      <c r="BM682" s="62"/>
      <c r="BN682" s="64"/>
    </row>
    <row r="683" spans="1:66" ht="15.75" customHeight="1">
      <c r="A683" s="87"/>
      <c r="B683" s="89"/>
      <c r="C683" s="89"/>
      <c r="D683" s="89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  <c r="AK683" s="64"/>
      <c r="AL683" s="64"/>
      <c r="AM683" s="64"/>
      <c r="AN683" s="64"/>
      <c r="AO683" s="64"/>
      <c r="AP683" s="64"/>
      <c r="AQ683" s="64"/>
      <c r="AR683" s="64"/>
      <c r="AS683" s="64"/>
      <c r="AT683" s="64"/>
      <c r="AU683" s="64"/>
      <c r="AV683" s="64"/>
      <c r="AW683" s="64"/>
      <c r="AX683" s="64"/>
      <c r="AY683" s="64"/>
      <c r="AZ683" s="64"/>
      <c r="BA683" s="64"/>
      <c r="BB683" s="64"/>
      <c r="BC683" s="64"/>
      <c r="BD683" s="64"/>
      <c r="BE683" s="64"/>
      <c r="BF683" s="64"/>
      <c r="BG683" s="64"/>
      <c r="BH683" s="64"/>
      <c r="BI683" s="64"/>
      <c r="BJ683" s="64"/>
      <c r="BK683" s="64"/>
      <c r="BL683" s="64"/>
      <c r="BM683" s="62"/>
      <c r="BN683" s="64"/>
    </row>
    <row r="684" spans="1:66" ht="15.75" customHeight="1">
      <c r="A684" s="87"/>
      <c r="B684" s="89"/>
      <c r="C684" s="89"/>
      <c r="D684" s="89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  <c r="AK684" s="64"/>
      <c r="AL684" s="64"/>
      <c r="AM684" s="64"/>
      <c r="AN684" s="64"/>
      <c r="AO684" s="64"/>
      <c r="AP684" s="64"/>
      <c r="AQ684" s="64"/>
      <c r="AR684" s="64"/>
      <c r="AS684" s="64"/>
      <c r="AT684" s="64"/>
      <c r="AU684" s="64"/>
      <c r="AV684" s="64"/>
      <c r="AW684" s="64"/>
      <c r="AX684" s="64"/>
      <c r="AY684" s="64"/>
      <c r="AZ684" s="64"/>
      <c r="BA684" s="64"/>
      <c r="BB684" s="64"/>
      <c r="BC684" s="64"/>
      <c r="BD684" s="64"/>
      <c r="BE684" s="64"/>
      <c r="BF684" s="64"/>
      <c r="BG684" s="64"/>
      <c r="BH684" s="64"/>
      <c r="BI684" s="64"/>
      <c r="BJ684" s="64"/>
      <c r="BK684" s="64"/>
      <c r="BL684" s="64"/>
      <c r="BM684" s="62"/>
      <c r="BN684" s="64"/>
    </row>
    <row r="685" spans="1:66" ht="15.75" customHeight="1">
      <c r="A685" s="87"/>
      <c r="B685" s="89"/>
      <c r="C685" s="89"/>
      <c r="D685" s="89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  <c r="AK685" s="64"/>
      <c r="AL685" s="64"/>
      <c r="AM685" s="64"/>
      <c r="AN685" s="64"/>
      <c r="AO685" s="64"/>
      <c r="AP685" s="64"/>
      <c r="AQ685" s="64"/>
      <c r="AR685" s="64"/>
      <c r="AS685" s="64"/>
      <c r="AT685" s="64"/>
      <c r="AU685" s="64"/>
      <c r="AV685" s="64"/>
      <c r="AW685" s="64"/>
      <c r="AX685" s="64"/>
      <c r="AY685" s="64"/>
      <c r="AZ685" s="64"/>
      <c r="BA685" s="64"/>
      <c r="BB685" s="64"/>
      <c r="BC685" s="64"/>
      <c r="BD685" s="64"/>
      <c r="BE685" s="64"/>
      <c r="BF685" s="64"/>
      <c r="BG685" s="64"/>
      <c r="BH685" s="64"/>
      <c r="BI685" s="64"/>
      <c r="BJ685" s="64"/>
      <c r="BK685" s="64"/>
      <c r="BL685" s="64"/>
      <c r="BM685" s="62"/>
      <c r="BN685" s="64"/>
    </row>
    <row r="686" spans="1:66" ht="15.75" customHeight="1">
      <c r="A686" s="87"/>
      <c r="B686" s="89"/>
      <c r="C686" s="89"/>
      <c r="D686" s="89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  <c r="AK686" s="64"/>
      <c r="AL686" s="64"/>
      <c r="AM686" s="64"/>
      <c r="AN686" s="64"/>
      <c r="AO686" s="64"/>
      <c r="AP686" s="64"/>
      <c r="AQ686" s="64"/>
      <c r="AR686" s="64"/>
      <c r="AS686" s="64"/>
      <c r="AT686" s="64"/>
      <c r="AU686" s="64"/>
      <c r="AV686" s="64"/>
      <c r="AW686" s="64"/>
      <c r="AX686" s="64"/>
      <c r="AY686" s="64"/>
      <c r="AZ686" s="64"/>
      <c r="BA686" s="64"/>
      <c r="BB686" s="64"/>
      <c r="BC686" s="64"/>
      <c r="BD686" s="64"/>
      <c r="BE686" s="64"/>
      <c r="BF686" s="64"/>
      <c r="BG686" s="64"/>
      <c r="BH686" s="64"/>
      <c r="BI686" s="64"/>
      <c r="BJ686" s="64"/>
      <c r="BK686" s="64"/>
      <c r="BL686" s="64"/>
      <c r="BM686" s="62"/>
      <c r="BN686" s="64"/>
    </row>
    <row r="687" spans="1:66" ht="15.75" customHeight="1">
      <c r="A687" s="87"/>
      <c r="B687" s="89"/>
      <c r="C687" s="89"/>
      <c r="D687" s="89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  <c r="AK687" s="64"/>
      <c r="AL687" s="64"/>
      <c r="AM687" s="64"/>
      <c r="AN687" s="64"/>
      <c r="AO687" s="64"/>
      <c r="AP687" s="64"/>
      <c r="AQ687" s="64"/>
      <c r="AR687" s="64"/>
      <c r="AS687" s="64"/>
      <c r="AT687" s="64"/>
      <c r="AU687" s="64"/>
      <c r="AV687" s="64"/>
      <c r="AW687" s="64"/>
      <c r="AX687" s="64"/>
      <c r="AY687" s="64"/>
      <c r="AZ687" s="64"/>
      <c r="BA687" s="64"/>
      <c r="BB687" s="64"/>
      <c r="BC687" s="64"/>
      <c r="BD687" s="64"/>
      <c r="BE687" s="64"/>
      <c r="BF687" s="64"/>
      <c r="BG687" s="64"/>
      <c r="BH687" s="64"/>
      <c r="BI687" s="64"/>
      <c r="BJ687" s="64"/>
      <c r="BK687" s="64"/>
      <c r="BL687" s="64"/>
      <c r="BM687" s="62"/>
      <c r="BN687" s="64"/>
    </row>
    <row r="688" spans="1:66" ht="15.75" customHeight="1">
      <c r="A688" s="87"/>
      <c r="B688" s="89"/>
      <c r="C688" s="89"/>
      <c r="D688" s="89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  <c r="AK688" s="64"/>
      <c r="AL688" s="64"/>
      <c r="AM688" s="64"/>
      <c r="AN688" s="64"/>
      <c r="AO688" s="64"/>
      <c r="AP688" s="64"/>
      <c r="AQ688" s="64"/>
      <c r="AR688" s="64"/>
      <c r="AS688" s="64"/>
      <c r="AT688" s="64"/>
      <c r="AU688" s="64"/>
      <c r="AV688" s="64"/>
      <c r="AW688" s="64"/>
      <c r="AX688" s="64"/>
      <c r="AY688" s="64"/>
      <c r="AZ688" s="64"/>
      <c r="BA688" s="64"/>
      <c r="BB688" s="64"/>
      <c r="BC688" s="64"/>
      <c r="BD688" s="64"/>
      <c r="BE688" s="64"/>
      <c r="BF688" s="64"/>
      <c r="BG688" s="64"/>
      <c r="BH688" s="64"/>
      <c r="BI688" s="64"/>
      <c r="BJ688" s="64"/>
      <c r="BK688" s="64"/>
      <c r="BL688" s="64"/>
      <c r="BM688" s="62"/>
      <c r="BN688" s="64"/>
    </row>
    <row r="689" spans="1:66" ht="15.75" customHeight="1">
      <c r="A689" s="87"/>
      <c r="B689" s="89"/>
      <c r="C689" s="89"/>
      <c r="D689" s="89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  <c r="AK689" s="64"/>
      <c r="AL689" s="64"/>
      <c r="AM689" s="64"/>
      <c r="AN689" s="64"/>
      <c r="AO689" s="64"/>
      <c r="AP689" s="64"/>
      <c r="AQ689" s="64"/>
      <c r="AR689" s="64"/>
      <c r="AS689" s="64"/>
      <c r="AT689" s="64"/>
      <c r="AU689" s="64"/>
      <c r="AV689" s="64"/>
      <c r="AW689" s="64"/>
      <c r="AX689" s="64"/>
      <c r="AY689" s="64"/>
      <c r="AZ689" s="64"/>
      <c r="BA689" s="64"/>
      <c r="BB689" s="64"/>
      <c r="BC689" s="64"/>
      <c r="BD689" s="64"/>
      <c r="BE689" s="64"/>
      <c r="BF689" s="64"/>
      <c r="BG689" s="64"/>
      <c r="BH689" s="64"/>
      <c r="BI689" s="64"/>
      <c r="BJ689" s="64"/>
      <c r="BK689" s="64"/>
      <c r="BL689" s="64"/>
      <c r="BM689" s="62"/>
      <c r="BN689" s="64"/>
    </row>
    <row r="690" spans="1:66" ht="15.75" customHeight="1">
      <c r="A690" s="87"/>
      <c r="B690" s="89"/>
      <c r="C690" s="89"/>
      <c r="D690" s="89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  <c r="AK690" s="64"/>
      <c r="AL690" s="64"/>
      <c r="AM690" s="64"/>
      <c r="AN690" s="64"/>
      <c r="AO690" s="64"/>
      <c r="AP690" s="64"/>
      <c r="AQ690" s="64"/>
      <c r="AR690" s="64"/>
      <c r="AS690" s="64"/>
      <c r="AT690" s="64"/>
      <c r="AU690" s="64"/>
      <c r="AV690" s="64"/>
      <c r="AW690" s="64"/>
      <c r="AX690" s="64"/>
      <c r="AY690" s="64"/>
      <c r="AZ690" s="64"/>
      <c r="BA690" s="64"/>
      <c r="BB690" s="64"/>
      <c r="BC690" s="64"/>
      <c r="BD690" s="64"/>
      <c r="BE690" s="64"/>
      <c r="BF690" s="64"/>
      <c r="BG690" s="64"/>
      <c r="BH690" s="64"/>
      <c r="BI690" s="64"/>
      <c r="BJ690" s="64"/>
      <c r="BK690" s="64"/>
      <c r="BL690" s="64"/>
      <c r="BM690" s="62"/>
      <c r="BN690" s="64"/>
    </row>
    <row r="691" spans="1:66" ht="15.75" customHeight="1">
      <c r="A691" s="87"/>
      <c r="B691" s="89"/>
      <c r="C691" s="89"/>
      <c r="D691" s="89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  <c r="AK691" s="64"/>
      <c r="AL691" s="64"/>
      <c r="AM691" s="64"/>
      <c r="AN691" s="64"/>
      <c r="AO691" s="64"/>
      <c r="AP691" s="64"/>
      <c r="AQ691" s="64"/>
      <c r="AR691" s="64"/>
      <c r="AS691" s="64"/>
      <c r="AT691" s="64"/>
      <c r="AU691" s="64"/>
      <c r="AV691" s="64"/>
      <c r="AW691" s="64"/>
      <c r="AX691" s="64"/>
      <c r="AY691" s="64"/>
      <c r="AZ691" s="64"/>
      <c r="BA691" s="64"/>
      <c r="BB691" s="64"/>
      <c r="BC691" s="64"/>
      <c r="BD691" s="64"/>
      <c r="BE691" s="64"/>
      <c r="BF691" s="64"/>
      <c r="BG691" s="64"/>
      <c r="BH691" s="64"/>
      <c r="BI691" s="64"/>
      <c r="BJ691" s="64"/>
      <c r="BK691" s="64"/>
      <c r="BL691" s="64"/>
      <c r="BM691" s="62"/>
      <c r="BN691" s="64"/>
    </row>
    <row r="692" spans="1:66" ht="15.75" customHeight="1">
      <c r="A692" s="87"/>
      <c r="B692" s="89"/>
      <c r="C692" s="89"/>
      <c r="D692" s="89"/>
      <c r="E692" s="64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  <c r="AK692" s="64"/>
      <c r="AL692" s="64"/>
      <c r="AM692" s="64"/>
      <c r="AN692" s="64"/>
      <c r="AO692" s="64"/>
      <c r="AP692" s="64"/>
      <c r="AQ692" s="64"/>
      <c r="AR692" s="64"/>
      <c r="AS692" s="64"/>
      <c r="AT692" s="64"/>
      <c r="AU692" s="64"/>
      <c r="AV692" s="64"/>
      <c r="AW692" s="64"/>
      <c r="AX692" s="64"/>
      <c r="AY692" s="64"/>
      <c r="AZ692" s="64"/>
      <c r="BA692" s="64"/>
      <c r="BB692" s="64"/>
      <c r="BC692" s="64"/>
      <c r="BD692" s="64"/>
      <c r="BE692" s="64"/>
      <c r="BF692" s="64"/>
      <c r="BG692" s="64"/>
      <c r="BH692" s="64"/>
      <c r="BI692" s="64"/>
      <c r="BJ692" s="64"/>
      <c r="BK692" s="64"/>
      <c r="BL692" s="64"/>
      <c r="BM692" s="62"/>
      <c r="BN692" s="64"/>
    </row>
    <row r="693" spans="1:66" ht="15.75" customHeight="1">
      <c r="A693" s="87"/>
      <c r="B693" s="89"/>
      <c r="C693" s="89"/>
      <c r="D693" s="89"/>
      <c r="E693" s="64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  <c r="AK693" s="64"/>
      <c r="AL693" s="64"/>
      <c r="AM693" s="64"/>
      <c r="AN693" s="64"/>
      <c r="AO693" s="64"/>
      <c r="AP693" s="64"/>
      <c r="AQ693" s="64"/>
      <c r="AR693" s="64"/>
      <c r="AS693" s="64"/>
      <c r="AT693" s="64"/>
      <c r="AU693" s="64"/>
      <c r="AV693" s="64"/>
      <c r="AW693" s="64"/>
      <c r="AX693" s="64"/>
      <c r="AY693" s="64"/>
      <c r="AZ693" s="64"/>
      <c r="BA693" s="64"/>
      <c r="BB693" s="64"/>
      <c r="BC693" s="64"/>
      <c r="BD693" s="64"/>
      <c r="BE693" s="64"/>
      <c r="BF693" s="64"/>
      <c r="BG693" s="64"/>
      <c r="BH693" s="64"/>
      <c r="BI693" s="64"/>
      <c r="BJ693" s="64"/>
      <c r="BK693" s="64"/>
      <c r="BL693" s="64"/>
      <c r="BM693" s="62"/>
      <c r="BN693" s="64"/>
    </row>
    <row r="694" spans="1:66" ht="15.75" customHeight="1">
      <c r="A694" s="87"/>
      <c r="B694" s="89"/>
      <c r="C694" s="89"/>
      <c r="D694" s="89"/>
      <c r="E694" s="64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  <c r="AK694" s="64"/>
      <c r="AL694" s="64"/>
      <c r="AM694" s="64"/>
      <c r="AN694" s="64"/>
      <c r="AO694" s="64"/>
      <c r="AP694" s="64"/>
      <c r="AQ694" s="64"/>
      <c r="AR694" s="64"/>
      <c r="AS694" s="64"/>
      <c r="AT694" s="64"/>
      <c r="AU694" s="64"/>
      <c r="AV694" s="64"/>
      <c r="AW694" s="64"/>
      <c r="AX694" s="64"/>
      <c r="AY694" s="64"/>
      <c r="AZ694" s="64"/>
      <c r="BA694" s="64"/>
      <c r="BB694" s="64"/>
      <c r="BC694" s="64"/>
      <c r="BD694" s="64"/>
      <c r="BE694" s="64"/>
      <c r="BF694" s="64"/>
      <c r="BG694" s="64"/>
      <c r="BH694" s="64"/>
      <c r="BI694" s="64"/>
      <c r="BJ694" s="64"/>
      <c r="BK694" s="64"/>
      <c r="BL694" s="64"/>
      <c r="BM694" s="62"/>
      <c r="BN694" s="64"/>
    </row>
    <row r="695" spans="1:66" ht="15.75" customHeight="1">
      <c r="A695" s="87"/>
      <c r="B695" s="89"/>
      <c r="C695" s="89"/>
      <c r="D695" s="89"/>
      <c r="E695" s="64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  <c r="AK695" s="64"/>
      <c r="AL695" s="64"/>
      <c r="AM695" s="64"/>
      <c r="AN695" s="64"/>
      <c r="AO695" s="64"/>
      <c r="AP695" s="64"/>
      <c r="AQ695" s="64"/>
      <c r="AR695" s="64"/>
      <c r="AS695" s="64"/>
      <c r="AT695" s="64"/>
      <c r="AU695" s="64"/>
      <c r="AV695" s="64"/>
      <c r="AW695" s="64"/>
      <c r="AX695" s="64"/>
      <c r="AY695" s="64"/>
      <c r="AZ695" s="64"/>
      <c r="BA695" s="64"/>
      <c r="BB695" s="64"/>
      <c r="BC695" s="64"/>
      <c r="BD695" s="64"/>
      <c r="BE695" s="64"/>
      <c r="BF695" s="64"/>
      <c r="BG695" s="64"/>
      <c r="BH695" s="64"/>
      <c r="BI695" s="64"/>
      <c r="BJ695" s="64"/>
      <c r="BK695" s="64"/>
      <c r="BL695" s="64"/>
      <c r="BM695" s="62"/>
      <c r="BN695" s="64"/>
    </row>
    <row r="696" spans="1:66" ht="15.75" customHeight="1">
      <c r="A696" s="87"/>
      <c r="B696" s="89"/>
      <c r="C696" s="89"/>
      <c r="D696" s="89"/>
      <c r="E696" s="64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  <c r="AK696" s="64"/>
      <c r="AL696" s="64"/>
      <c r="AM696" s="64"/>
      <c r="AN696" s="64"/>
      <c r="AO696" s="64"/>
      <c r="AP696" s="64"/>
      <c r="AQ696" s="64"/>
      <c r="AR696" s="64"/>
      <c r="AS696" s="64"/>
      <c r="AT696" s="64"/>
      <c r="AU696" s="64"/>
      <c r="AV696" s="64"/>
      <c r="AW696" s="64"/>
      <c r="AX696" s="64"/>
      <c r="AY696" s="64"/>
      <c r="AZ696" s="64"/>
      <c r="BA696" s="64"/>
      <c r="BB696" s="64"/>
      <c r="BC696" s="64"/>
      <c r="BD696" s="64"/>
      <c r="BE696" s="64"/>
      <c r="BF696" s="64"/>
      <c r="BG696" s="64"/>
      <c r="BH696" s="64"/>
      <c r="BI696" s="64"/>
      <c r="BJ696" s="64"/>
      <c r="BK696" s="64"/>
      <c r="BL696" s="64"/>
      <c r="BM696" s="62"/>
      <c r="BN696" s="64"/>
    </row>
    <row r="697" spans="1:66" ht="15.75" customHeight="1">
      <c r="A697" s="87"/>
      <c r="B697" s="89"/>
      <c r="C697" s="89"/>
      <c r="D697" s="89"/>
      <c r="E697" s="64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2"/>
      <c r="BN697" s="64"/>
    </row>
    <row r="698" spans="1:66" ht="15.75" customHeight="1">
      <c r="A698" s="87"/>
      <c r="B698" s="89"/>
      <c r="C698" s="89"/>
      <c r="D698" s="89"/>
      <c r="E698" s="64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2"/>
      <c r="BN698" s="64"/>
    </row>
    <row r="699" spans="1:66" ht="15.75" customHeight="1">
      <c r="A699" s="87"/>
      <c r="B699" s="89"/>
      <c r="C699" s="89"/>
      <c r="D699" s="89"/>
      <c r="E699" s="64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  <c r="AK699" s="64"/>
      <c r="AL699" s="64"/>
      <c r="AM699" s="64"/>
      <c r="AN699" s="64"/>
      <c r="AO699" s="64"/>
      <c r="AP699" s="64"/>
      <c r="AQ699" s="64"/>
      <c r="AR699" s="64"/>
      <c r="AS699" s="64"/>
      <c r="AT699" s="64"/>
      <c r="AU699" s="64"/>
      <c r="AV699" s="64"/>
      <c r="AW699" s="64"/>
      <c r="AX699" s="64"/>
      <c r="AY699" s="64"/>
      <c r="AZ699" s="64"/>
      <c r="BA699" s="64"/>
      <c r="BB699" s="64"/>
      <c r="BC699" s="64"/>
      <c r="BD699" s="64"/>
      <c r="BE699" s="64"/>
      <c r="BF699" s="64"/>
      <c r="BG699" s="64"/>
      <c r="BH699" s="64"/>
      <c r="BI699" s="64"/>
      <c r="BJ699" s="64"/>
      <c r="BK699" s="64"/>
      <c r="BL699" s="64"/>
      <c r="BM699" s="62"/>
      <c r="BN699" s="64"/>
    </row>
    <row r="700" spans="1:66" ht="15.75" customHeight="1">
      <c r="A700" s="87"/>
      <c r="B700" s="89"/>
      <c r="C700" s="89"/>
      <c r="D700" s="89"/>
      <c r="E700" s="64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  <c r="AK700" s="64"/>
      <c r="AL700" s="64"/>
      <c r="AM700" s="64"/>
      <c r="AN700" s="64"/>
      <c r="AO700" s="64"/>
      <c r="AP700" s="64"/>
      <c r="AQ700" s="64"/>
      <c r="AR700" s="64"/>
      <c r="AS700" s="64"/>
      <c r="AT700" s="64"/>
      <c r="AU700" s="64"/>
      <c r="AV700" s="64"/>
      <c r="AW700" s="64"/>
      <c r="AX700" s="64"/>
      <c r="AY700" s="64"/>
      <c r="AZ700" s="64"/>
      <c r="BA700" s="64"/>
      <c r="BB700" s="64"/>
      <c r="BC700" s="64"/>
      <c r="BD700" s="64"/>
      <c r="BE700" s="64"/>
      <c r="BF700" s="64"/>
      <c r="BG700" s="64"/>
      <c r="BH700" s="64"/>
      <c r="BI700" s="64"/>
      <c r="BJ700" s="64"/>
      <c r="BK700" s="64"/>
      <c r="BL700" s="64"/>
      <c r="BM700" s="62"/>
      <c r="BN700" s="64"/>
    </row>
    <row r="701" spans="1:66" ht="15.75" customHeight="1">
      <c r="A701" s="87"/>
      <c r="B701" s="89"/>
      <c r="C701" s="89"/>
      <c r="D701" s="89"/>
      <c r="E701" s="64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  <c r="AK701" s="64"/>
      <c r="AL701" s="64"/>
      <c r="AM701" s="64"/>
      <c r="AN701" s="64"/>
      <c r="AO701" s="64"/>
      <c r="AP701" s="64"/>
      <c r="AQ701" s="64"/>
      <c r="AR701" s="64"/>
      <c r="AS701" s="64"/>
      <c r="AT701" s="64"/>
      <c r="AU701" s="64"/>
      <c r="AV701" s="64"/>
      <c r="AW701" s="64"/>
      <c r="AX701" s="64"/>
      <c r="AY701" s="64"/>
      <c r="AZ701" s="64"/>
      <c r="BA701" s="64"/>
      <c r="BB701" s="64"/>
      <c r="BC701" s="64"/>
      <c r="BD701" s="64"/>
      <c r="BE701" s="64"/>
      <c r="BF701" s="64"/>
      <c r="BG701" s="64"/>
      <c r="BH701" s="64"/>
      <c r="BI701" s="64"/>
      <c r="BJ701" s="64"/>
      <c r="BK701" s="64"/>
      <c r="BL701" s="64"/>
      <c r="BM701" s="62"/>
      <c r="BN701" s="64"/>
    </row>
    <row r="702" spans="1:66" ht="15.75" customHeight="1">
      <c r="A702" s="87"/>
      <c r="B702" s="89"/>
      <c r="C702" s="89"/>
      <c r="D702" s="89"/>
      <c r="E702" s="64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  <c r="AK702" s="64"/>
      <c r="AL702" s="64"/>
      <c r="AM702" s="64"/>
      <c r="AN702" s="64"/>
      <c r="AO702" s="64"/>
      <c r="AP702" s="64"/>
      <c r="AQ702" s="64"/>
      <c r="AR702" s="64"/>
      <c r="AS702" s="64"/>
      <c r="AT702" s="64"/>
      <c r="AU702" s="64"/>
      <c r="AV702" s="64"/>
      <c r="AW702" s="64"/>
      <c r="AX702" s="64"/>
      <c r="AY702" s="64"/>
      <c r="AZ702" s="64"/>
      <c r="BA702" s="64"/>
      <c r="BB702" s="64"/>
      <c r="BC702" s="64"/>
      <c r="BD702" s="64"/>
      <c r="BE702" s="64"/>
      <c r="BF702" s="64"/>
      <c r="BG702" s="64"/>
      <c r="BH702" s="64"/>
      <c r="BI702" s="64"/>
      <c r="BJ702" s="64"/>
      <c r="BK702" s="64"/>
      <c r="BL702" s="64"/>
      <c r="BM702" s="62"/>
      <c r="BN702" s="64"/>
    </row>
    <row r="703" spans="1:66" ht="15.75" customHeight="1">
      <c r="A703" s="87"/>
      <c r="B703" s="89"/>
      <c r="C703" s="89"/>
      <c r="D703" s="89"/>
      <c r="E703" s="64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  <c r="AK703" s="64"/>
      <c r="AL703" s="64"/>
      <c r="AM703" s="64"/>
      <c r="AN703" s="64"/>
      <c r="AO703" s="64"/>
      <c r="AP703" s="64"/>
      <c r="AQ703" s="64"/>
      <c r="AR703" s="64"/>
      <c r="AS703" s="64"/>
      <c r="AT703" s="64"/>
      <c r="AU703" s="64"/>
      <c r="AV703" s="64"/>
      <c r="AW703" s="64"/>
      <c r="AX703" s="64"/>
      <c r="AY703" s="64"/>
      <c r="AZ703" s="64"/>
      <c r="BA703" s="64"/>
      <c r="BB703" s="64"/>
      <c r="BC703" s="64"/>
      <c r="BD703" s="64"/>
      <c r="BE703" s="64"/>
      <c r="BF703" s="64"/>
      <c r="BG703" s="64"/>
      <c r="BH703" s="64"/>
      <c r="BI703" s="64"/>
      <c r="BJ703" s="64"/>
      <c r="BK703" s="64"/>
      <c r="BL703" s="64"/>
      <c r="BM703" s="62"/>
      <c r="BN703" s="64"/>
    </row>
    <row r="704" spans="1:66" ht="15.75" customHeight="1">
      <c r="A704" s="87"/>
      <c r="B704" s="89"/>
      <c r="C704" s="89"/>
      <c r="D704" s="89"/>
      <c r="E704" s="64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  <c r="AK704" s="64"/>
      <c r="AL704" s="64"/>
      <c r="AM704" s="64"/>
      <c r="AN704" s="64"/>
      <c r="AO704" s="64"/>
      <c r="AP704" s="64"/>
      <c r="AQ704" s="64"/>
      <c r="AR704" s="64"/>
      <c r="AS704" s="64"/>
      <c r="AT704" s="64"/>
      <c r="AU704" s="64"/>
      <c r="AV704" s="64"/>
      <c r="AW704" s="64"/>
      <c r="AX704" s="64"/>
      <c r="AY704" s="64"/>
      <c r="AZ704" s="64"/>
      <c r="BA704" s="64"/>
      <c r="BB704" s="64"/>
      <c r="BC704" s="64"/>
      <c r="BD704" s="64"/>
      <c r="BE704" s="64"/>
      <c r="BF704" s="64"/>
      <c r="BG704" s="64"/>
      <c r="BH704" s="64"/>
      <c r="BI704" s="64"/>
      <c r="BJ704" s="64"/>
      <c r="BK704" s="64"/>
      <c r="BL704" s="64"/>
      <c r="BM704" s="62"/>
      <c r="BN704" s="64"/>
    </row>
    <row r="705" spans="1:66" ht="15.75" customHeight="1">
      <c r="A705" s="87"/>
      <c r="B705" s="89"/>
      <c r="C705" s="89"/>
      <c r="D705" s="89"/>
      <c r="E705" s="64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  <c r="AK705" s="64"/>
      <c r="AL705" s="64"/>
      <c r="AM705" s="64"/>
      <c r="AN705" s="64"/>
      <c r="AO705" s="64"/>
      <c r="AP705" s="64"/>
      <c r="AQ705" s="64"/>
      <c r="AR705" s="64"/>
      <c r="AS705" s="64"/>
      <c r="AT705" s="64"/>
      <c r="AU705" s="64"/>
      <c r="AV705" s="64"/>
      <c r="AW705" s="64"/>
      <c r="AX705" s="64"/>
      <c r="AY705" s="64"/>
      <c r="AZ705" s="64"/>
      <c r="BA705" s="64"/>
      <c r="BB705" s="64"/>
      <c r="BC705" s="64"/>
      <c r="BD705" s="64"/>
      <c r="BE705" s="64"/>
      <c r="BF705" s="64"/>
      <c r="BG705" s="64"/>
      <c r="BH705" s="64"/>
      <c r="BI705" s="64"/>
      <c r="BJ705" s="64"/>
      <c r="BK705" s="64"/>
      <c r="BL705" s="64"/>
      <c r="BM705" s="62"/>
      <c r="BN705" s="64"/>
    </row>
    <row r="706" spans="1:66" ht="15.75" customHeight="1">
      <c r="A706" s="87"/>
      <c r="B706" s="89"/>
      <c r="C706" s="89"/>
      <c r="D706" s="89"/>
      <c r="E706" s="64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  <c r="AK706" s="64"/>
      <c r="AL706" s="64"/>
      <c r="AM706" s="64"/>
      <c r="AN706" s="64"/>
      <c r="AO706" s="64"/>
      <c r="AP706" s="64"/>
      <c r="AQ706" s="64"/>
      <c r="AR706" s="64"/>
      <c r="AS706" s="64"/>
      <c r="AT706" s="64"/>
      <c r="AU706" s="64"/>
      <c r="AV706" s="64"/>
      <c r="AW706" s="64"/>
      <c r="AX706" s="64"/>
      <c r="AY706" s="64"/>
      <c r="AZ706" s="64"/>
      <c r="BA706" s="64"/>
      <c r="BB706" s="64"/>
      <c r="BC706" s="64"/>
      <c r="BD706" s="64"/>
      <c r="BE706" s="64"/>
      <c r="BF706" s="64"/>
      <c r="BG706" s="64"/>
      <c r="BH706" s="64"/>
      <c r="BI706" s="64"/>
      <c r="BJ706" s="64"/>
      <c r="BK706" s="64"/>
      <c r="BL706" s="64"/>
      <c r="BM706" s="62"/>
      <c r="BN706" s="64"/>
    </row>
    <row r="707" spans="1:66" ht="15.75" customHeight="1">
      <c r="A707" s="87"/>
      <c r="B707" s="89"/>
      <c r="C707" s="89"/>
      <c r="D707" s="89"/>
      <c r="E707" s="64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  <c r="AK707" s="64"/>
      <c r="AL707" s="64"/>
      <c r="AM707" s="64"/>
      <c r="AN707" s="64"/>
      <c r="AO707" s="64"/>
      <c r="AP707" s="64"/>
      <c r="AQ707" s="64"/>
      <c r="AR707" s="64"/>
      <c r="AS707" s="64"/>
      <c r="AT707" s="64"/>
      <c r="AU707" s="64"/>
      <c r="AV707" s="64"/>
      <c r="AW707" s="64"/>
      <c r="AX707" s="64"/>
      <c r="AY707" s="64"/>
      <c r="AZ707" s="64"/>
      <c r="BA707" s="64"/>
      <c r="BB707" s="64"/>
      <c r="BC707" s="64"/>
      <c r="BD707" s="64"/>
      <c r="BE707" s="64"/>
      <c r="BF707" s="64"/>
      <c r="BG707" s="64"/>
      <c r="BH707" s="64"/>
      <c r="BI707" s="64"/>
      <c r="BJ707" s="64"/>
      <c r="BK707" s="64"/>
      <c r="BL707" s="64"/>
      <c r="BM707" s="62"/>
      <c r="BN707" s="64"/>
    </row>
    <row r="708" spans="1:66" ht="15.75" customHeight="1">
      <c r="A708" s="87"/>
      <c r="B708" s="89"/>
      <c r="C708" s="89"/>
      <c r="D708" s="89"/>
      <c r="E708" s="64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  <c r="AK708" s="64"/>
      <c r="AL708" s="64"/>
      <c r="AM708" s="64"/>
      <c r="AN708" s="64"/>
      <c r="AO708" s="64"/>
      <c r="AP708" s="64"/>
      <c r="AQ708" s="64"/>
      <c r="AR708" s="64"/>
      <c r="AS708" s="64"/>
      <c r="AT708" s="64"/>
      <c r="AU708" s="64"/>
      <c r="AV708" s="64"/>
      <c r="AW708" s="64"/>
      <c r="AX708" s="64"/>
      <c r="AY708" s="64"/>
      <c r="AZ708" s="64"/>
      <c r="BA708" s="64"/>
      <c r="BB708" s="64"/>
      <c r="BC708" s="64"/>
      <c r="BD708" s="64"/>
      <c r="BE708" s="64"/>
      <c r="BF708" s="64"/>
      <c r="BG708" s="64"/>
      <c r="BH708" s="64"/>
      <c r="BI708" s="64"/>
      <c r="BJ708" s="64"/>
      <c r="BK708" s="64"/>
      <c r="BL708" s="64"/>
      <c r="BM708" s="62"/>
      <c r="BN708" s="64"/>
    </row>
    <row r="709" spans="1:66" ht="15.75" customHeight="1">
      <c r="A709" s="87"/>
      <c r="B709" s="89"/>
      <c r="C709" s="89"/>
      <c r="D709" s="89"/>
      <c r="E709" s="64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  <c r="AK709" s="64"/>
      <c r="AL709" s="64"/>
      <c r="AM709" s="64"/>
      <c r="AN709" s="64"/>
      <c r="AO709" s="64"/>
      <c r="AP709" s="64"/>
      <c r="AQ709" s="64"/>
      <c r="AR709" s="64"/>
      <c r="AS709" s="64"/>
      <c r="AT709" s="64"/>
      <c r="AU709" s="64"/>
      <c r="AV709" s="64"/>
      <c r="AW709" s="64"/>
      <c r="AX709" s="64"/>
      <c r="AY709" s="64"/>
      <c r="AZ709" s="64"/>
      <c r="BA709" s="64"/>
      <c r="BB709" s="64"/>
      <c r="BC709" s="64"/>
      <c r="BD709" s="64"/>
      <c r="BE709" s="64"/>
      <c r="BF709" s="64"/>
      <c r="BG709" s="64"/>
      <c r="BH709" s="64"/>
      <c r="BI709" s="64"/>
      <c r="BJ709" s="64"/>
      <c r="BK709" s="64"/>
      <c r="BL709" s="64"/>
      <c r="BM709" s="62"/>
      <c r="BN709" s="64"/>
    </row>
    <row r="710" spans="1:66" ht="15.75" customHeight="1">
      <c r="A710" s="87"/>
      <c r="B710" s="89"/>
      <c r="C710" s="89"/>
      <c r="D710" s="89"/>
      <c r="E710" s="64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  <c r="AK710" s="64"/>
      <c r="AL710" s="64"/>
      <c r="AM710" s="64"/>
      <c r="AN710" s="64"/>
      <c r="AO710" s="64"/>
      <c r="AP710" s="64"/>
      <c r="AQ710" s="64"/>
      <c r="AR710" s="64"/>
      <c r="AS710" s="64"/>
      <c r="AT710" s="64"/>
      <c r="AU710" s="64"/>
      <c r="AV710" s="64"/>
      <c r="AW710" s="64"/>
      <c r="AX710" s="64"/>
      <c r="AY710" s="64"/>
      <c r="AZ710" s="64"/>
      <c r="BA710" s="64"/>
      <c r="BB710" s="64"/>
      <c r="BC710" s="64"/>
      <c r="BD710" s="64"/>
      <c r="BE710" s="64"/>
      <c r="BF710" s="64"/>
      <c r="BG710" s="64"/>
      <c r="BH710" s="64"/>
      <c r="BI710" s="64"/>
      <c r="BJ710" s="64"/>
      <c r="BK710" s="64"/>
      <c r="BL710" s="64"/>
      <c r="BM710" s="62"/>
      <c r="BN710" s="64"/>
    </row>
    <row r="711" spans="1:66" ht="15.75" customHeight="1">
      <c r="A711" s="87"/>
      <c r="B711" s="89"/>
      <c r="C711" s="89"/>
      <c r="D711" s="89"/>
      <c r="E711" s="64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  <c r="AK711" s="64"/>
      <c r="AL711" s="64"/>
      <c r="AM711" s="64"/>
      <c r="AN711" s="64"/>
      <c r="AO711" s="64"/>
      <c r="AP711" s="64"/>
      <c r="AQ711" s="64"/>
      <c r="AR711" s="64"/>
      <c r="AS711" s="64"/>
      <c r="AT711" s="64"/>
      <c r="AU711" s="64"/>
      <c r="AV711" s="64"/>
      <c r="AW711" s="64"/>
      <c r="AX711" s="64"/>
      <c r="AY711" s="64"/>
      <c r="AZ711" s="64"/>
      <c r="BA711" s="64"/>
      <c r="BB711" s="64"/>
      <c r="BC711" s="64"/>
      <c r="BD711" s="64"/>
      <c r="BE711" s="64"/>
      <c r="BF711" s="64"/>
      <c r="BG711" s="64"/>
      <c r="BH711" s="64"/>
      <c r="BI711" s="64"/>
      <c r="BJ711" s="64"/>
      <c r="BK711" s="64"/>
      <c r="BL711" s="64"/>
      <c r="BM711" s="62"/>
      <c r="BN711" s="64"/>
    </row>
    <row r="712" spans="1:66" ht="15.75" customHeight="1">
      <c r="A712" s="87"/>
      <c r="B712" s="89"/>
      <c r="C712" s="89"/>
      <c r="D712" s="89"/>
      <c r="E712" s="64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  <c r="AK712" s="64"/>
      <c r="AL712" s="64"/>
      <c r="AM712" s="64"/>
      <c r="AN712" s="64"/>
      <c r="AO712" s="64"/>
      <c r="AP712" s="64"/>
      <c r="AQ712" s="64"/>
      <c r="AR712" s="64"/>
      <c r="AS712" s="64"/>
      <c r="AT712" s="64"/>
      <c r="AU712" s="64"/>
      <c r="AV712" s="64"/>
      <c r="AW712" s="64"/>
      <c r="AX712" s="64"/>
      <c r="AY712" s="64"/>
      <c r="AZ712" s="64"/>
      <c r="BA712" s="64"/>
      <c r="BB712" s="64"/>
      <c r="BC712" s="64"/>
      <c r="BD712" s="64"/>
      <c r="BE712" s="64"/>
      <c r="BF712" s="64"/>
      <c r="BG712" s="64"/>
      <c r="BH712" s="64"/>
      <c r="BI712" s="64"/>
      <c r="BJ712" s="64"/>
      <c r="BK712" s="64"/>
      <c r="BL712" s="64"/>
      <c r="BM712" s="62"/>
      <c r="BN712" s="64"/>
    </row>
    <row r="713" spans="1:66" ht="15.75" customHeight="1">
      <c r="A713" s="87"/>
      <c r="B713" s="89"/>
      <c r="C713" s="89"/>
      <c r="D713" s="89"/>
      <c r="E713" s="64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  <c r="AK713" s="64"/>
      <c r="AL713" s="64"/>
      <c r="AM713" s="64"/>
      <c r="AN713" s="64"/>
      <c r="AO713" s="64"/>
      <c r="AP713" s="64"/>
      <c r="AQ713" s="64"/>
      <c r="AR713" s="64"/>
      <c r="AS713" s="64"/>
      <c r="AT713" s="64"/>
      <c r="AU713" s="64"/>
      <c r="AV713" s="64"/>
      <c r="AW713" s="64"/>
      <c r="AX713" s="64"/>
      <c r="AY713" s="64"/>
      <c r="AZ713" s="64"/>
      <c r="BA713" s="64"/>
      <c r="BB713" s="64"/>
      <c r="BC713" s="64"/>
      <c r="BD713" s="64"/>
      <c r="BE713" s="64"/>
      <c r="BF713" s="64"/>
      <c r="BG713" s="64"/>
      <c r="BH713" s="64"/>
      <c r="BI713" s="64"/>
      <c r="BJ713" s="64"/>
      <c r="BK713" s="64"/>
      <c r="BL713" s="64"/>
      <c r="BM713" s="62"/>
      <c r="BN713" s="64"/>
    </row>
    <row r="714" spans="1:66" ht="15.75" customHeight="1">
      <c r="A714" s="87"/>
      <c r="B714" s="89"/>
      <c r="C714" s="89"/>
      <c r="D714" s="89"/>
      <c r="E714" s="64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  <c r="AK714" s="64"/>
      <c r="AL714" s="64"/>
      <c r="AM714" s="64"/>
      <c r="AN714" s="64"/>
      <c r="AO714" s="64"/>
      <c r="AP714" s="64"/>
      <c r="AQ714" s="64"/>
      <c r="AR714" s="64"/>
      <c r="AS714" s="64"/>
      <c r="AT714" s="64"/>
      <c r="AU714" s="64"/>
      <c r="AV714" s="64"/>
      <c r="AW714" s="64"/>
      <c r="AX714" s="64"/>
      <c r="AY714" s="64"/>
      <c r="AZ714" s="64"/>
      <c r="BA714" s="64"/>
      <c r="BB714" s="64"/>
      <c r="BC714" s="64"/>
      <c r="BD714" s="64"/>
      <c r="BE714" s="64"/>
      <c r="BF714" s="64"/>
      <c r="BG714" s="64"/>
      <c r="BH714" s="64"/>
      <c r="BI714" s="64"/>
      <c r="BJ714" s="64"/>
      <c r="BK714" s="64"/>
      <c r="BL714" s="64"/>
      <c r="BM714" s="62"/>
      <c r="BN714" s="64"/>
    </row>
    <row r="715" spans="1:66" ht="15.75" customHeight="1">
      <c r="A715" s="87"/>
      <c r="B715" s="89"/>
      <c r="C715" s="89"/>
      <c r="D715" s="89"/>
      <c r="E715" s="64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  <c r="AK715" s="64"/>
      <c r="AL715" s="64"/>
      <c r="AM715" s="64"/>
      <c r="AN715" s="64"/>
      <c r="AO715" s="64"/>
      <c r="AP715" s="64"/>
      <c r="AQ715" s="64"/>
      <c r="AR715" s="64"/>
      <c r="AS715" s="64"/>
      <c r="AT715" s="64"/>
      <c r="AU715" s="64"/>
      <c r="AV715" s="64"/>
      <c r="AW715" s="64"/>
      <c r="AX715" s="64"/>
      <c r="AY715" s="64"/>
      <c r="AZ715" s="64"/>
      <c r="BA715" s="64"/>
      <c r="BB715" s="64"/>
      <c r="BC715" s="64"/>
      <c r="BD715" s="64"/>
      <c r="BE715" s="64"/>
      <c r="BF715" s="64"/>
      <c r="BG715" s="64"/>
      <c r="BH715" s="64"/>
      <c r="BI715" s="64"/>
      <c r="BJ715" s="64"/>
      <c r="BK715" s="64"/>
      <c r="BL715" s="64"/>
      <c r="BM715" s="62"/>
      <c r="BN715" s="64"/>
    </row>
    <row r="716" spans="1:66" ht="15.75" customHeight="1">
      <c r="A716" s="87"/>
      <c r="B716" s="89"/>
      <c r="C716" s="89"/>
      <c r="D716" s="89"/>
      <c r="E716" s="64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  <c r="AK716" s="64"/>
      <c r="AL716" s="64"/>
      <c r="AM716" s="64"/>
      <c r="AN716" s="64"/>
      <c r="AO716" s="64"/>
      <c r="AP716" s="64"/>
      <c r="AQ716" s="64"/>
      <c r="AR716" s="64"/>
      <c r="AS716" s="64"/>
      <c r="AT716" s="64"/>
      <c r="AU716" s="64"/>
      <c r="AV716" s="64"/>
      <c r="AW716" s="64"/>
      <c r="AX716" s="64"/>
      <c r="AY716" s="64"/>
      <c r="AZ716" s="64"/>
      <c r="BA716" s="64"/>
      <c r="BB716" s="64"/>
      <c r="BC716" s="64"/>
      <c r="BD716" s="64"/>
      <c r="BE716" s="64"/>
      <c r="BF716" s="64"/>
      <c r="BG716" s="64"/>
      <c r="BH716" s="64"/>
      <c r="BI716" s="64"/>
      <c r="BJ716" s="64"/>
      <c r="BK716" s="64"/>
      <c r="BL716" s="64"/>
      <c r="BM716" s="62"/>
      <c r="BN716" s="64"/>
    </row>
    <row r="717" spans="1:66" ht="15.75" customHeight="1">
      <c r="A717" s="87"/>
      <c r="B717" s="89"/>
      <c r="C717" s="89"/>
      <c r="D717" s="89"/>
      <c r="E717" s="64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  <c r="AK717" s="64"/>
      <c r="AL717" s="64"/>
      <c r="AM717" s="64"/>
      <c r="AN717" s="64"/>
      <c r="AO717" s="64"/>
      <c r="AP717" s="64"/>
      <c r="AQ717" s="64"/>
      <c r="AR717" s="64"/>
      <c r="AS717" s="64"/>
      <c r="AT717" s="64"/>
      <c r="AU717" s="64"/>
      <c r="AV717" s="64"/>
      <c r="AW717" s="64"/>
      <c r="AX717" s="64"/>
      <c r="AY717" s="64"/>
      <c r="AZ717" s="64"/>
      <c r="BA717" s="64"/>
      <c r="BB717" s="64"/>
      <c r="BC717" s="64"/>
      <c r="BD717" s="64"/>
      <c r="BE717" s="64"/>
      <c r="BF717" s="64"/>
      <c r="BG717" s="64"/>
      <c r="BH717" s="64"/>
      <c r="BI717" s="64"/>
      <c r="BJ717" s="64"/>
      <c r="BK717" s="64"/>
      <c r="BL717" s="64"/>
      <c r="BM717" s="62"/>
      <c r="BN717" s="64"/>
    </row>
    <row r="718" spans="1:66" ht="15.75" customHeight="1">
      <c r="A718" s="87"/>
      <c r="B718" s="89"/>
      <c r="C718" s="89"/>
      <c r="D718" s="89"/>
      <c r="E718" s="64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  <c r="AK718" s="64"/>
      <c r="AL718" s="64"/>
      <c r="AM718" s="64"/>
      <c r="AN718" s="64"/>
      <c r="AO718" s="64"/>
      <c r="AP718" s="64"/>
      <c r="AQ718" s="64"/>
      <c r="AR718" s="64"/>
      <c r="AS718" s="64"/>
      <c r="AT718" s="64"/>
      <c r="AU718" s="64"/>
      <c r="AV718" s="64"/>
      <c r="AW718" s="64"/>
      <c r="AX718" s="64"/>
      <c r="AY718" s="64"/>
      <c r="AZ718" s="64"/>
      <c r="BA718" s="64"/>
      <c r="BB718" s="64"/>
      <c r="BC718" s="64"/>
      <c r="BD718" s="64"/>
      <c r="BE718" s="64"/>
      <c r="BF718" s="64"/>
      <c r="BG718" s="64"/>
      <c r="BH718" s="64"/>
      <c r="BI718" s="64"/>
      <c r="BJ718" s="64"/>
      <c r="BK718" s="64"/>
      <c r="BL718" s="64"/>
      <c r="BM718" s="62"/>
      <c r="BN718" s="64"/>
    </row>
    <row r="719" spans="1:66" ht="15.75" customHeight="1">
      <c r="A719" s="87"/>
      <c r="B719" s="89"/>
      <c r="C719" s="89"/>
      <c r="D719" s="89"/>
      <c r="E719" s="64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  <c r="AK719" s="64"/>
      <c r="AL719" s="64"/>
      <c r="AM719" s="64"/>
      <c r="AN719" s="64"/>
      <c r="AO719" s="64"/>
      <c r="AP719" s="64"/>
      <c r="AQ719" s="64"/>
      <c r="AR719" s="64"/>
      <c r="AS719" s="64"/>
      <c r="AT719" s="64"/>
      <c r="AU719" s="64"/>
      <c r="AV719" s="64"/>
      <c r="AW719" s="64"/>
      <c r="AX719" s="64"/>
      <c r="AY719" s="64"/>
      <c r="AZ719" s="64"/>
      <c r="BA719" s="64"/>
      <c r="BB719" s="64"/>
      <c r="BC719" s="64"/>
      <c r="BD719" s="64"/>
      <c r="BE719" s="64"/>
      <c r="BF719" s="64"/>
      <c r="BG719" s="64"/>
      <c r="BH719" s="64"/>
      <c r="BI719" s="64"/>
      <c r="BJ719" s="64"/>
      <c r="BK719" s="64"/>
      <c r="BL719" s="64"/>
      <c r="BM719" s="62"/>
      <c r="BN719" s="64"/>
    </row>
    <row r="720" spans="1:66" ht="15.75" customHeight="1">
      <c r="A720" s="87"/>
      <c r="B720" s="89"/>
      <c r="C720" s="89"/>
      <c r="D720" s="89"/>
      <c r="E720" s="64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  <c r="AK720" s="64"/>
      <c r="AL720" s="64"/>
      <c r="AM720" s="64"/>
      <c r="AN720" s="64"/>
      <c r="AO720" s="64"/>
      <c r="AP720" s="64"/>
      <c r="AQ720" s="64"/>
      <c r="AR720" s="64"/>
      <c r="AS720" s="64"/>
      <c r="AT720" s="64"/>
      <c r="AU720" s="64"/>
      <c r="AV720" s="64"/>
      <c r="AW720" s="64"/>
      <c r="AX720" s="64"/>
      <c r="AY720" s="64"/>
      <c r="AZ720" s="64"/>
      <c r="BA720" s="64"/>
      <c r="BB720" s="64"/>
      <c r="BC720" s="64"/>
      <c r="BD720" s="64"/>
      <c r="BE720" s="64"/>
      <c r="BF720" s="64"/>
      <c r="BG720" s="64"/>
      <c r="BH720" s="64"/>
      <c r="BI720" s="64"/>
      <c r="BJ720" s="64"/>
      <c r="BK720" s="64"/>
      <c r="BL720" s="64"/>
      <c r="BM720" s="62"/>
      <c r="BN720" s="64"/>
    </row>
    <row r="721" spans="1:66" ht="15.75" customHeight="1">
      <c r="A721" s="87"/>
      <c r="B721" s="89"/>
      <c r="C721" s="89"/>
      <c r="D721" s="89"/>
      <c r="E721" s="64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  <c r="AK721" s="64"/>
      <c r="AL721" s="64"/>
      <c r="AM721" s="64"/>
      <c r="AN721" s="64"/>
      <c r="AO721" s="64"/>
      <c r="AP721" s="64"/>
      <c r="AQ721" s="64"/>
      <c r="AR721" s="64"/>
      <c r="AS721" s="64"/>
      <c r="AT721" s="64"/>
      <c r="AU721" s="64"/>
      <c r="AV721" s="64"/>
      <c r="AW721" s="64"/>
      <c r="AX721" s="64"/>
      <c r="AY721" s="64"/>
      <c r="AZ721" s="64"/>
      <c r="BA721" s="64"/>
      <c r="BB721" s="64"/>
      <c r="BC721" s="64"/>
      <c r="BD721" s="64"/>
      <c r="BE721" s="64"/>
      <c r="BF721" s="64"/>
      <c r="BG721" s="64"/>
      <c r="BH721" s="64"/>
      <c r="BI721" s="64"/>
      <c r="BJ721" s="64"/>
      <c r="BK721" s="64"/>
      <c r="BL721" s="64"/>
      <c r="BM721" s="62"/>
      <c r="BN721" s="64"/>
    </row>
    <row r="722" spans="1:66" ht="15.75" customHeight="1">
      <c r="A722" s="87"/>
      <c r="B722" s="89"/>
      <c r="C722" s="89"/>
      <c r="D722" s="89"/>
      <c r="E722" s="64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  <c r="AK722" s="64"/>
      <c r="AL722" s="64"/>
      <c r="AM722" s="64"/>
      <c r="AN722" s="64"/>
      <c r="AO722" s="64"/>
      <c r="AP722" s="64"/>
      <c r="AQ722" s="64"/>
      <c r="AR722" s="64"/>
      <c r="AS722" s="64"/>
      <c r="AT722" s="64"/>
      <c r="AU722" s="64"/>
      <c r="AV722" s="64"/>
      <c r="AW722" s="64"/>
      <c r="AX722" s="64"/>
      <c r="AY722" s="64"/>
      <c r="AZ722" s="64"/>
      <c r="BA722" s="64"/>
      <c r="BB722" s="64"/>
      <c r="BC722" s="64"/>
      <c r="BD722" s="64"/>
      <c r="BE722" s="64"/>
      <c r="BF722" s="64"/>
      <c r="BG722" s="64"/>
      <c r="BH722" s="64"/>
      <c r="BI722" s="64"/>
      <c r="BJ722" s="64"/>
      <c r="BK722" s="64"/>
      <c r="BL722" s="64"/>
      <c r="BM722" s="62"/>
      <c r="BN722" s="64"/>
    </row>
    <row r="723" spans="1:66" ht="15.75" customHeight="1">
      <c r="A723" s="87"/>
      <c r="B723" s="89"/>
      <c r="C723" s="89"/>
      <c r="D723" s="89"/>
      <c r="E723" s="64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  <c r="AK723" s="64"/>
      <c r="AL723" s="64"/>
      <c r="AM723" s="64"/>
      <c r="AN723" s="64"/>
      <c r="AO723" s="64"/>
      <c r="AP723" s="64"/>
      <c r="AQ723" s="64"/>
      <c r="AR723" s="64"/>
      <c r="AS723" s="64"/>
      <c r="AT723" s="64"/>
      <c r="AU723" s="64"/>
      <c r="AV723" s="64"/>
      <c r="AW723" s="64"/>
      <c r="AX723" s="64"/>
      <c r="AY723" s="64"/>
      <c r="AZ723" s="64"/>
      <c r="BA723" s="64"/>
      <c r="BB723" s="64"/>
      <c r="BC723" s="64"/>
      <c r="BD723" s="64"/>
      <c r="BE723" s="64"/>
      <c r="BF723" s="64"/>
      <c r="BG723" s="64"/>
      <c r="BH723" s="64"/>
      <c r="BI723" s="64"/>
      <c r="BJ723" s="64"/>
      <c r="BK723" s="64"/>
      <c r="BL723" s="64"/>
      <c r="BM723" s="62"/>
      <c r="BN723" s="64"/>
    </row>
    <row r="724" spans="1:66" ht="15.75" customHeight="1">
      <c r="A724" s="87"/>
      <c r="B724" s="89"/>
      <c r="C724" s="89"/>
      <c r="D724" s="89"/>
      <c r="E724" s="64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  <c r="AK724" s="64"/>
      <c r="AL724" s="64"/>
      <c r="AM724" s="64"/>
      <c r="AN724" s="64"/>
      <c r="AO724" s="64"/>
      <c r="AP724" s="64"/>
      <c r="AQ724" s="64"/>
      <c r="AR724" s="64"/>
      <c r="AS724" s="64"/>
      <c r="AT724" s="64"/>
      <c r="AU724" s="64"/>
      <c r="AV724" s="64"/>
      <c r="AW724" s="64"/>
      <c r="AX724" s="64"/>
      <c r="AY724" s="64"/>
      <c r="AZ724" s="64"/>
      <c r="BA724" s="64"/>
      <c r="BB724" s="64"/>
      <c r="BC724" s="64"/>
      <c r="BD724" s="64"/>
      <c r="BE724" s="64"/>
      <c r="BF724" s="64"/>
      <c r="BG724" s="64"/>
      <c r="BH724" s="64"/>
      <c r="BI724" s="64"/>
      <c r="BJ724" s="64"/>
      <c r="BK724" s="64"/>
      <c r="BL724" s="64"/>
      <c r="BM724" s="62"/>
      <c r="BN724" s="64"/>
    </row>
    <row r="725" spans="1:66" ht="15.75" customHeight="1">
      <c r="A725" s="87"/>
      <c r="B725" s="89"/>
      <c r="C725" s="89"/>
      <c r="D725" s="89"/>
      <c r="E725" s="64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  <c r="AK725" s="64"/>
      <c r="AL725" s="64"/>
      <c r="AM725" s="64"/>
      <c r="AN725" s="64"/>
      <c r="AO725" s="64"/>
      <c r="AP725" s="64"/>
      <c r="AQ725" s="64"/>
      <c r="AR725" s="64"/>
      <c r="AS725" s="64"/>
      <c r="AT725" s="64"/>
      <c r="AU725" s="64"/>
      <c r="AV725" s="64"/>
      <c r="AW725" s="64"/>
      <c r="AX725" s="64"/>
      <c r="AY725" s="64"/>
      <c r="AZ725" s="64"/>
      <c r="BA725" s="64"/>
      <c r="BB725" s="64"/>
      <c r="BC725" s="64"/>
      <c r="BD725" s="64"/>
      <c r="BE725" s="64"/>
      <c r="BF725" s="64"/>
      <c r="BG725" s="64"/>
      <c r="BH725" s="64"/>
      <c r="BI725" s="64"/>
      <c r="BJ725" s="64"/>
      <c r="BK725" s="64"/>
      <c r="BL725" s="64"/>
      <c r="BM725" s="62"/>
      <c r="BN725" s="64"/>
    </row>
    <row r="726" spans="1:66" ht="15.75" customHeight="1">
      <c r="A726" s="87"/>
      <c r="B726" s="89"/>
      <c r="C726" s="89"/>
      <c r="D726" s="89"/>
      <c r="E726" s="64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  <c r="AK726" s="64"/>
      <c r="AL726" s="64"/>
      <c r="AM726" s="64"/>
      <c r="AN726" s="64"/>
      <c r="AO726" s="64"/>
      <c r="AP726" s="64"/>
      <c r="AQ726" s="64"/>
      <c r="AR726" s="64"/>
      <c r="AS726" s="64"/>
      <c r="AT726" s="64"/>
      <c r="AU726" s="64"/>
      <c r="AV726" s="64"/>
      <c r="AW726" s="64"/>
      <c r="AX726" s="64"/>
      <c r="AY726" s="64"/>
      <c r="AZ726" s="64"/>
      <c r="BA726" s="64"/>
      <c r="BB726" s="64"/>
      <c r="BC726" s="64"/>
      <c r="BD726" s="64"/>
      <c r="BE726" s="64"/>
      <c r="BF726" s="64"/>
      <c r="BG726" s="64"/>
      <c r="BH726" s="64"/>
      <c r="BI726" s="64"/>
      <c r="BJ726" s="64"/>
      <c r="BK726" s="64"/>
      <c r="BL726" s="64"/>
      <c r="BM726" s="62"/>
      <c r="BN726" s="64"/>
    </row>
    <row r="727" spans="1:66" ht="15.75" customHeight="1">
      <c r="A727" s="87"/>
      <c r="B727" s="89"/>
      <c r="C727" s="89"/>
      <c r="D727" s="89"/>
      <c r="E727" s="64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  <c r="AK727" s="64"/>
      <c r="AL727" s="64"/>
      <c r="AM727" s="64"/>
      <c r="AN727" s="64"/>
      <c r="AO727" s="64"/>
      <c r="AP727" s="64"/>
      <c r="AQ727" s="64"/>
      <c r="AR727" s="64"/>
      <c r="AS727" s="64"/>
      <c r="AT727" s="64"/>
      <c r="AU727" s="64"/>
      <c r="AV727" s="64"/>
      <c r="AW727" s="64"/>
      <c r="AX727" s="64"/>
      <c r="AY727" s="64"/>
      <c r="AZ727" s="64"/>
      <c r="BA727" s="64"/>
      <c r="BB727" s="64"/>
      <c r="BC727" s="64"/>
      <c r="BD727" s="64"/>
      <c r="BE727" s="64"/>
      <c r="BF727" s="64"/>
      <c r="BG727" s="64"/>
      <c r="BH727" s="64"/>
      <c r="BI727" s="64"/>
      <c r="BJ727" s="64"/>
      <c r="BK727" s="64"/>
      <c r="BL727" s="64"/>
      <c r="BM727" s="62"/>
      <c r="BN727" s="64"/>
    </row>
    <row r="728" spans="1:66" ht="15.75" customHeight="1">
      <c r="A728" s="87"/>
      <c r="B728" s="89"/>
      <c r="C728" s="89"/>
      <c r="D728" s="89"/>
      <c r="E728" s="64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  <c r="AK728" s="64"/>
      <c r="AL728" s="64"/>
      <c r="AM728" s="64"/>
      <c r="AN728" s="64"/>
      <c r="AO728" s="64"/>
      <c r="AP728" s="64"/>
      <c r="AQ728" s="64"/>
      <c r="AR728" s="64"/>
      <c r="AS728" s="64"/>
      <c r="AT728" s="64"/>
      <c r="AU728" s="64"/>
      <c r="AV728" s="64"/>
      <c r="AW728" s="64"/>
      <c r="AX728" s="64"/>
      <c r="AY728" s="64"/>
      <c r="AZ728" s="64"/>
      <c r="BA728" s="64"/>
      <c r="BB728" s="64"/>
      <c r="BC728" s="64"/>
      <c r="BD728" s="64"/>
      <c r="BE728" s="64"/>
      <c r="BF728" s="64"/>
      <c r="BG728" s="64"/>
      <c r="BH728" s="64"/>
      <c r="BI728" s="64"/>
      <c r="BJ728" s="64"/>
      <c r="BK728" s="64"/>
      <c r="BL728" s="64"/>
      <c r="BM728" s="62"/>
      <c r="BN728" s="64"/>
    </row>
    <row r="729" spans="1:66" ht="15.75" customHeight="1">
      <c r="A729" s="87"/>
      <c r="B729" s="89"/>
      <c r="C729" s="89"/>
      <c r="D729" s="89"/>
      <c r="E729" s="64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  <c r="AK729" s="64"/>
      <c r="AL729" s="64"/>
      <c r="AM729" s="64"/>
      <c r="AN729" s="64"/>
      <c r="AO729" s="64"/>
      <c r="AP729" s="64"/>
      <c r="AQ729" s="64"/>
      <c r="AR729" s="64"/>
      <c r="AS729" s="64"/>
      <c r="AT729" s="64"/>
      <c r="AU729" s="64"/>
      <c r="AV729" s="64"/>
      <c r="AW729" s="64"/>
      <c r="AX729" s="64"/>
      <c r="AY729" s="64"/>
      <c r="AZ729" s="64"/>
      <c r="BA729" s="64"/>
      <c r="BB729" s="64"/>
      <c r="BC729" s="64"/>
      <c r="BD729" s="64"/>
      <c r="BE729" s="64"/>
      <c r="BF729" s="64"/>
      <c r="BG729" s="64"/>
      <c r="BH729" s="64"/>
      <c r="BI729" s="64"/>
      <c r="BJ729" s="64"/>
      <c r="BK729" s="64"/>
      <c r="BL729" s="64"/>
      <c r="BM729" s="62"/>
      <c r="BN729" s="64"/>
    </row>
    <row r="730" spans="1:66" ht="15.75" customHeight="1">
      <c r="A730" s="87"/>
      <c r="B730" s="89"/>
      <c r="C730" s="89"/>
      <c r="D730" s="89"/>
      <c r="E730" s="64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  <c r="AK730" s="64"/>
      <c r="AL730" s="64"/>
      <c r="AM730" s="64"/>
      <c r="AN730" s="64"/>
      <c r="AO730" s="64"/>
      <c r="AP730" s="64"/>
      <c r="AQ730" s="64"/>
      <c r="AR730" s="64"/>
      <c r="AS730" s="64"/>
      <c r="AT730" s="64"/>
      <c r="AU730" s="64"/>
      <c r="AV730" s="64"/>
      <c r="AW730" s="64"/>
      <c r="AX730" s="64"/>
      <c r="AY730" s="64"/>
      <c r="AZ730" s="64"/>
      <c r="BA730" s="64"/>
      <c r="BB730" s="64"/>
      <c r="BC730" s="64"/>
      <c r="BD730" s="64"/>
      <c r="BE730" s="64"/>
      <c r="BF730" s="64"/>
      <c r="BG730" s="64"/>
      <c r="BH730" s="64"/>
      <c r="BI730" s="64"/>
      <c r="BJ730" s="64"/>
      <c r="BK730" s="64"/>
      <c r="BL730" s="64"/>
      <c r="BM730" s="62"/>
      <c r="BN730" s="64"/>
    </row>
    <row r="731" spans="1:66" ht="15.75" customHeight="1">
      <c r="A731" s="87"/>
      <c r="B731" s="89"/>
      <c r="C731" s="89"/>
      <c r="D731" s="89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  <c r="AK731" s="64"/>
      <c r="AL731" s="64"/>
      <c r="AM731" s="64"/>
      <c r="AN731" s="64"/>
      <c r="AO731" s="64"/>
      <c r="AP731" s="64"/>
      <c r="AQ731" s="64"/>
      <c r="AR731" s="64"/>
      <c r="AS731" s="64"/>
      <c r="AT731" s="64"/>
      <c r="AU731" s="64"/>
      <c r="AV731" s="64"/>
      <c r="AW731" s="64"/>
      <c r="AX731" s="64"/>
      <c r="AY731" s="64"/>
      <c r="AZ731" s="64"/>
      <c r="BA731" s="64"/>
      <c r="BB731" s="64"/>
      <c r="BC731" s="64"/>
      <c r="BD731" s="64"/>
      <c r="BE731" s="64"/>
      <c r="BF731" s="64"/>
      <c r="BG731" s="64"/>
      <c r="BH731" s="64"/>
      <c r="BI731" s="64"/>
      <c r="BJ731" s="64"/>
      <c r="BK731" s="64"/>
      <c r="BL731" s="64"/>
      <c r="BM731" s="62"/>
      <c r="BN731" s="64"/>
    </row>
    <row r="732" spans="1:66" ht="15.75" customHeight="1">
      <c r="A732" s="87"/>
      <c r="B732" s="89"/>
      <c r="C732" s="89"/>
      <c r="D732" s="89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  <c r="AK732" s="64"/>
      <c r="AL732" s="64"/>
      <c r="AM732" s="64"/>
      <c r="AN732" s="64"/>
      <c r="AO732" s="64"/>
      <c r="AP732" s="64"/>
      <c r="AQ732" s="64"/>
      <c r="AR732" s="64"/>
      <c r="AS732" s="64"/>
      <c r="AT732" s="64"/>
      <c r="AU732" s="64"/>
      <c r="AV732" s="64"/>
      <c r="AW732" s="64"/>
      <c r="AX732" s="64"/>
      <c r="AY732" s="64"/>
      <c r="AZ732" s="64"/>
      <c r="BA732" s="64"/>
      <c r="BB732" s="64"/>
      <c r="BC732" s="64"/>
      <c r="BD732" s="64"/>
      <c r="BE732" s="64"/>
      <c r="BF732" s="64"/>
      <c r="BG732" s="64"/>
      <c r="BH732" s="64"/>
      <c r="BI732" s="64"/>
      <c r="BJ732" s="64"/>
      <c r="BK732" s="64"/>
      <c r="BL732" s="64"/>
      <c r="BM732" s="62"/>
      <c r="BN732" s="64"/>
    </row>
    <row r="733" spans="1:66" ht="15.75" customHeight="1">
      <c r="A733" s="87"/>
      <c r="B733" s="89"/>
      <c r="C733" s="89"/>
      <c r="D733" s="89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  <c r="AK733" s="64"/>
      <c r="AL733" s="64"/>
      <c r="AM733" s="64"/>
      <c r="AN733" s="64"/>
      <c r="AO733" s="64"/>
      <c r="AP733" s="64"/>
      <c r="AQ733" s="64"/>
      <c r="AR733" s="64"/>
      <c r="AS733" s="64"/>
      <c r="AT733" s="64"/>
      <c r="AU733" s="64"/>
      <c r="AV733" s="64"/>
      <c r="AW733" s="64"/>
      <c r="AX733" s="64"/>
      <c r="AY733" s="64"/>
      <c r="AZ733" s="64"/>
      <c r="BA733" s="64"/>
      <c r="BB733" s="64"/>
      <c r="BC733" s="64"/>
      <c r="BD733" s="64"/>
      <c r="BE733" s="64"/>
      <c r="BF733" s="64"/>
      <c r="BG733" s="64"/>
      <c r="BH733" s="64"/>
      <c r="BI733" s="64"/>
      <c r="BJ733" s="64"/>
      <c r="BK733" s="64"/>
      <c r="BL733" s="64"/>
      <c r="BM733" s="62"/>
      <c r="BN733" s="64"/>
    </row>
    <row r="734" spans="1:66" ht="15.75" customHeight="1">
      <c r="A734" s="87"/>
      <c r="B734" s="89"/>
      <c r="C734" s="89"/>
      <c r="D734" s="89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  <c r="AK734" s="64"/>
      <c r="AL734" s="64"/>
      <c r="AM734" s="64"/>
      <c r="AN734" s="64"/>
      <c r="AO734" s="64"/>
      <c r="AP734" s="64"/>
      <c r="AQ734" s="64"/>
      <c r="AR734" s="64"/>
      <c r="AS734" s="64"/>
      <c r="AT734" s="64"/>
      <c r="AU734" s="64"/>
      <c r="AV734" s="64"/>
      <c r="AW734" s="64"/>
      <c r="AX734" s="64"/>
      <c r="AY734" s="64"/>
      <c r="AZ734" s="64"/>
      <c r="BA734" s="64"/>
      <c r="BB734" s="64"/>
      <c r="BC734" s="64"/>
      <c r="BD734" s="64"/>
      <c r="BE734" s="64"/>
      <c r="BF734" s="64"/>
      <c r="BG734" s="64"/>
      <c r="BH734" s="64"/>
      <c r="BI734" s="64"/>
      <c r="BJ734" s="64"/>
      <c r="BK734" s="64"/>
      <c r="BL734" s="64"/>
      <c r="BM734" s="62"/>
      <c r="BN734" s="64"/>
    </row>
    <row r="735" spans="1:66" ht="15.75" customHeight="1">
      <c r="A735" s="87"/>
      <c r="B735" s="89"/>
      <c r="C735" s="89"/>
      <c r="D735" s="89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  <c r="AK735" s="64"/>
      <c r="AL735" s="64"/>
      <c r="AM735" s="64"/>
      <c r="AN735" s="64"/>
      <c r="AO735" s="64"/>
      <c r="AP735" s="64"/>
      <c r="AQ735" s="64"/>
      <c r="AR735" s="64"/>
      <c r="AS735" s="64"/>
      <c r="AT735" s="64"/>
      <c r="AU735" s="64"/>
      <c r="AV735" s="64"/>
      <c r="AW735" s="64"/>
      <c r="AX735" s="64"/>
      <c r="AY735" s="64"/>
      <c r="AZ735" s="64"/>
      <c r="BA735" s="64"/>
      <c r="BB735" s="64"/>
      <c r="BC735" s="64"/>
      <c r="BD735" s="64"/>
      <c r="BE735" s="64"/>
      <c r="BF735" s="64"/>
      <c r="BG735" s="64"/>
      <c r="BH735" s="64"/>
      <c r="BI735" s="64"/>
      <c r="BJ735" s="64"/>
      <c r="BK735" s="64"/>
      <c r="BL735" s="64"/>
      <c r="BM735" s="62"/>
      <c r="BN735" s="64"/>
    </row>
    <row r="736" spans="1:66" ht="15.75" customHeight="1">
      <c r="A736" s="87"/>
      <c r="B736" s="89"/>
      <c r="C736" s="89"/>
      <c r="D736" s="89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  <c r="AK736" s="64"/>
      <c r="AL736" s="64"/>
      <c r="AM736" s="64"/>
      <c r="AN736" s="64"/>
      <c r="AO736" s="64"/>
      <c r="AP736" s="64"/>
      <c r="AQ736" s="64"/>
      <c r="AR736" s="64"/>
      <c r="AS736" s="64"/>
      <c r="AT736" s="64"/>
      <c r="AU736" s="64"/>
      <c r="AV736" s="64"/>
      <c r="AW736" s="64"/>
      <c r="AX736" s="64"/>
      <c r="AY736" s="64"/>
      <c r="AZ736" s="64"/>
      <c r="BA736" s="64"/>
      <c r="BB736" s="64"/>
      <c r="BC736" s="64"/>
      <c r="BD736" s="64"/>
      <c r="BE736" s="64"/>
      <c r="BF736" s="64"/>
      <c r="BG736" s="64"/>
      <c r="BH736" s="64"/>
      <c r="BI736" s="64"/>
      <c r="BJ736" s="64"/>
      <c r="BK736" s="64"/>
      <c r="BL736" s="64"/>
      <c r="BM736" s="62"/>
      <c r="BN736" s="64"/>
    </row>
    <row r="737" spans="1:66" ht="15.75" customHeight="1">
      <c r="A737" s="87"/>
      <c r="B737" s="89"/>
      <c r="C737" s="89"/>
      <c r="D737" s="89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  <c r="AK737" s="64"/>
      <c r="AL737" s="64"/>
      <c r="AM737" s="64"/>
      <c r="AN737" s="64"/>
      <c r="AO737" s="64"/>
      <c r="AP737" s="64"/>
      <c r="AQ737" s="64"/>
      <c r="AR737" s="64"/>
      <c r="AS737" s="64"/>
      <c r="AT737" s="64"/>
      <c r="AU737" s="64"/>
      <c r="AV737" s="64"/>
      <c r="AW737" s="64"/>
      <c r="AX737" s="64"/>
      <c r="AY737" s="64"/>
      <c r="AZ737" s="64"/>
      <c r="BA737" s="64"/>
      <c r="BB737" s="64"/>
      <c r="BC737" s="64"/>
      <c r="BD737" s="64"/>
      <c r="BE737" s="64"/>
      <c r="BF737" s="64"/>
      <c r="BG737" s="64"/>
      <c r="BH737" s="64"/>
      <c r="BI737" s="64"/>
      <c r="BJ737" s="64"/>
      <c r="BK737" s="64"/>
      <c r="BL737" s="64"/>
      <c r="BM737" s="62"/>
      <c r="BN737" s="64"/>
    </row>
    <row r="738" spans="1:66" ht="15.75" customHeight="1">
      <c r="A738" s="87"/>
      <c r="B738" s="89"/>
      <c r="C738" s="89"/>
      <c r="D738" s="89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  <c r="AK738" s="64"/>
      <c r="AL738" s="64"/>
      <c r="AM738" s="64"/>
      <c r="AN738" s="64"/>
      <c r="AO738" s="64"/>
      <c r="AP738" s="64"/>
      <c r="AQ738" s="64"/>
      <c r="AR738" s="64"/>
      <c r="AS738" s="64"/>
      <c r="AT738" s="64"/>
      <c r="AU738" s="64"/>
      <c r="AV738" s="64"/>
      <c r="AW738" s="64"/>
      <c r="AX738" s="64"/>
      <c r="AY738" s="64"/>
      <c r="AZ738" s="64"/>
      <c r="BA738" s="64"/>
      <c r="BB738" s="64"/>
      <c r="BC738" s="64"/>
      <c r="BD738" s="64"/>
      <c r="BE738" s="64"/>
      <c r="BF738" s="64"/>
      <c r="BG738" s="64"/>
      <c r="BH738" s="64"/>
      <c r="BI738" s="64"/>
      <c r="BJ738" s="64"/>
      <c r="BK738" s="64"/>
      <c r="BL738" s="64"/>
      <c r="BM738" s="62"/>
      <c r="BN738" s="64"/>
    </row>
    <row r="739" spans="1:66" ht="15.75" customHeight="1">
      <c r="A739" s="87"/>
      <c r="B739" s="89"/>
      <c r="C739" s="89"/>
      <c r="D739" s="89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  <c r="AK739" s="64"/>
      <c r="AL739" s="64"/>
      <c r="AM739" s="64"/>
      <c r="AN739" s="64"/>
      <c r="AO739" s="64"/>
      <c r="AP739" s="64"/>
      <c r="AQ739" s="64"/>
      <c r="AR739" s="64"/>
      <c r="AS739" s="64"/>
      <c r="AT739" s="64"/>
      <c r="AU739" s="64"/>
      <c r="AV739" s="64"/>
      <c r="AW739" s="64"/>
      <c r="AX739" s="64"/>
      <c r="AY739" s="64"/>
      <c r="AZ739" s="64"/>
      <c r="BA739" s="64"/>
      <c r="BB739" s="64"/>
      <c r="BC739" s="64"/>
      <c r="BD739" s="64"/>
      <c r="BE739" s="64"/>
      <c r="BF739" s="64"/>
      <c r="BG739" s="64"/>
      <c r="BH739" s="64"/>
      <c r="BI739" s="64"/>
      <c r="BJ739" s="64"/>
      <c r="BK739" s="64"/>
      <c r="BL739" s="64"/>
      <c r="BM739" s="62"/>
      <c r="BN739" s="64"/>
    </row>
    <row r="740" spans="1:66" ht="15.75" customHeight="1">
      <c r="A740" s="87"/>
      <c r="B740" s="89"/>
      <c r="C740" s="89"/>
      <c r="D740" s="89"/>
      <c r="E740" s="64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  <c r="AK740" s="64"/>
      <c r="AL740" s="64"/>
      <c r="AM740" s="64"/>
      <c r="AN740" s="64"/>
      <c r="AO740" s="64"/>
      <c r="AP740" s="64"/>
      <c r="AQ740" s="64"/>
      <c r="AR740" s="64"/>
      <c r="AS740" s="64"/>
      <c r="AT740" s="64"/>
      <c r="AU740" s="64"/>
      <c r="AV740" s="64"/>
      <c r="AW740" s="64"/>
      <c r="AX740" s="64"/>
      <c r="AY740" s="64"/>
      <c r="AZ740" s="64"/>
      <c r="BA740" s="64"/>
      <c r="BB740" s="64"/>
      <c r="BC740" s="64"/>
      <c r="BD740" s="64"/>
      <c r="BE740" s="64"/>
      <c r="BF740" s="64"/>
      <c r="BG740" s="64"/>
      <c r="BH740" s="64"/>
      <c r="BI740" s="64"/>
      <c r="BJ740" s="64"/>
      <c r="BK740" s="64"/>
      <c r="BL740" s="64"/>
      <c r="BM740" s="62"/>
      <c r="BN740" s="64"/>
    </row>
    <row r="741" spans="1:66" ht="15.75" customHeight="1">
      <c r="A741" s="87"/>
      <c r="B741" s="89"/>
      <c r="C741" s="89"/>
      <c r="D741" s="89"/>
      <c r="E741" s="64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  <c r="AK741" s="64"/>
      <c r="AL741" s="64"/>
      <c r="AM741" s="64"/>
      <c r="AN741" s="64"/>
      <c r="AO741" s="64"/>
      <c r="AP741" s="64"/>
      <c r="AQ741" s="64"/>
      <c r="AR741" s="64"/>
      <c r="AS741" s="64"/>
      <c r="AT741" s="64"/>
      <c r="AU741" s="64"/>
      <c r="AV741" s="64"/>
      <c r="AW741" s="64"/>
      <c r="AX741" s="64"/>
      <c r="AY741" s="64"/>
      <c r="AZ741" s="64"/>
      <c r="BA741" s="64"/>
      <c r="BB741" s="64"/>
      <c r="BC741" s="64"/>
      <c r="BD741" s="64"/>
      <c r="BE741" s="64"/>
      <c r="BF741" s="64"/>
      <c r="BG741" s="64"/>
      <c r="BH741" s="64"/>
      <c r="BI741" s="64"/>
      <c r="BJ741" s="64"/>
      <c r="BK741" s="64"/>
      <c r="BL741" s="64"/>
      <c r="BM741" s="62"/>
      <c r="BN741" s="64"/>
    </row>
    <row r="742" spans="1:66" ht="15.75" customHeight="1">
      <c r="A742" s="87"/>
      <c r="B742" s="89"/>
      <c r="C742" s="89"/>
      <c r="D742" s="89"/>
      <c r="E742" s="64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  <c r="AK742" s="64"/>
      <c r="AL742" s="64"/>
      <c r="AM742" s="64"/>
      <c r="AN742" s="64"/>
      <c r="AO742" s="64"/>
      <c r="AP742" s="64"/>
      <c r="AQ742" s="64"/>
      <c r="AR742" s="64"/>
      <c r="AS742" s="64"/>
      <c r="AT742" s="64"/>
      <c r="AU742" s="64"/>
      <c r="AV742" s="64"/>
      <c r="AW742" s="64"/>
      <c r="AX742" s="64"/>
      <c r="AY742" s="64"/>
      <c r="AZ742" s="64"/>
      <c r="BA742" s="64"/>
      <c r="BB742" s="64"/>
      <c r="BC742" s="64"/>
      <c r="BD742" s="64"/>
      <c r="BE742" s="64"/>
      <c r="BF742" s="64"/>
      <c r="BG742" s="64"/>
      <c r="BH742" s="64"/>
      <c r="BI742" s="64"/>
      <c r="BJ742" s="64"/>
      <c r="BK742" s="64"/>
      <c r="BL742" s="64"/>
      <c r="BM742" s="62"/>
      <c r="BN742" s="64"/>
    </row>
    <row r="743" spans="1:66" ht="15.75" customHeight="1">
      <c r="A743" s="87"/>
      <c r="B743" s="89"/>
      <c r="C743" s="89"/>
      <c r="D743" s="89"/>
      <c r="E743" s="64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  <c r="AK743" s="64"/>
      <c r="AL743" s="64"/>
      <c r="AM743" s="64"/>
      <c r="AN743" s="64"/>
      <c r="AO743" s="64"/>
      <c r="AP743" s="64"/>
      <c r="AQ743" s="64"/>
      <c r="AR743" s="64"/>
      <c r="AS743" s="64"/>
      <c r="AT743" s="64"/>
      <c r="AU743" s="64"/>
      <c r="AV743" s="64"/>
      <c r="AW743" s="64"/>
      <c r="AX743" s="64"/>
      <c r="AY743" s="64"/>
      <c r="AZ743" s="64"/>
      <c r="BA743" s="64"/>
      <c r="BB743" s="64"/>
      <c r="BC743" s="64"/>
      <c r="BD743" s="64"/>
      <c r="BE743" s="64"/>
      <c r="BF743" s="64"/>
      <c r="BG743" s="64"/>
      <c r="BH743" s="64"/>
      <c r="BI743" s="64"/>
      <c r="BJ743" s="64"/>
      <c r="BK743" s="64"/>
      <c r="BL743" s="64"/>
      <c r="BM743" s="62"/>
      <c r="BN743" s="64"/>
    </row>
    <row r="744" spans="1:66" ht="15.75" customHeight="1">
      <c r="A744" s="87"/>
      <c r="B744" s="89"/>
      <c r="C744" s="89"/>
      <c r="D744" s="89"/>
      <c r="E744" s="64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  <c r="AK744" s="64"/>
      <c r="AL744" s="64"/>
      <c r="AM744" s="64"/>
      <c r="AN744" s="64"/>
      <c r="AO744" s="64"/>
      <c r="AP744" s="64"/>
      <c r="AQ744" s="64"/>
      <c r="AR744" s="64"/>
      <c r="AS744" s="64"/>
      <c r="AT744" s="64"/>
      <c r="AU744" s="64"/>
      <c r="AV744" s="64"/>
      <c r="AW744" s="64"/>
      <c r="AX744" s="64"/>
      <c r="AY744" s="64"/>
      <c r="AZ744" s="64"/>
      <c r="BA744" s="64"/>
      <c r="BB744" s="64"/>
      <c r="BC744" s="64"/>
      <c r="BD744" s="64"/>
      <c r="BE744" s="64"/>
      <c r="BF744" s="64"/>
      <c r="BG744" s="64"/>
      <c r="BH744" s="64"/>
      <c r="BI744" s="64"/>
      <c r="BJ744" s="64"/>
      <c r="BK744" s="64"/>
      <c r="BL744" s="64"/>
      <c r="BM744" s="62"/>
      <c r="BN744" s="64"/>
    </row>
    <row r="745" spans="1:66" ht="15.75" customHeight="1">
      <c r="A745" s="87"/>
      <c r="B745" s="89"/>
      <c r="C745" s="89"/>
      <c r="D745" s="89"/>
      <c r="E745" s="64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  <c r="AK745" s="64"/>
      <c r="AL745" s="64"/>
      <c r="AM745" s="64"/>
      <c r="AN745" s="64"/>
      <c r="AO745" s="64"/>
      <c r="AP745" s="64"/>
      <c r="AQ745" s="64"/>
      <c r="AR745" s="64"/>
      <c r="AS745" s="64"/>
      <c r="AT745" s="64"/>
      <c r="AU745" s="64"/>
      <c r="AV745" s="64"/>
      <c r="AW745" s="64"/>
      <c r="AX745" s="64"/>
      <c r="AY745" s="64"/>
      <c r="AZ745" s="64"/>
      <c r="BA745" s="64"/>
      <c r="BB745" s="64"/>
      <c r="BC745" s="64"/>
      <c r="BD745" s="64"/>
      <c r="BE745" s="64"/>
      <c r="BF745" s="64"/>
      <c r="BG745" s="64"/>
      <c r="BH745" s="64"/>
      <c r="BI745" s="64"/>
      <c r="BJ745" s="64"/>
      <c r="BK745" s="64"/>
      <c r="BL745" s="64"/>
      <c r="BM745" s="62"/>
      <c r="BN745" s="64"/>
    </row>
    <row r="746" spans="1:66" ht="15.75" customHeight="1">
      <c r="A746" s="87"/>
      <c r="B746" s="89"/>
      <c r="C746" s="89"/>
      <c r="D746" s="89"/>
      <c r="E746" s="64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  <c r="AK746" s="64"/>
      <c r="AL746" s="64"/>
      <c r="AM746" s="64"/>
      <c r="AN746" s="64"/>
      <c r="AO746" s="64"/>
      <c r="AP746" s="64"/>
      <c r="AQ746" s="64"/>
      <c r="AR746" s="64"/>
      <c r="AS746" s="64"/>
      <c r="AT746" s="64"/>
      <c r="AU746" s="64"/>
      <c r="AV746" s="64"/>
      <c r="AW746" s="64"/>
      <c r="AX746" s="64"/>
      <c r="AY746" s="64"/>
      <c r="AZ746" s="64"/>
      <c r="BA746" s="64"/>
      <c r="BB746" s="64"/>
      <c r="BC746" s="64"/>
      <c r="BD746" s="64"/>
      <c r="BE746" s="64"/>
      <c r="BF746" s="64"/>
      <c r="BG746" s="64"/>
      <c r="BH746" s="64"/>
      <c r="BI746" s="64"/>
      <c r="BJ746" s="64"/>
      <c r="BK746" s="64"/>
      <c r="BL746" s="64"/>
      <c r="BM746" s="62"/>
      <c r="BN746" s="64"/>
    </row>
    <row r="747" spans="1:66" ht="15.75" customHeight="1">
      <c r="A747" s="87"/>
      <c r="B747" s="89"/>
      <c r="C747" s="89"/>
      <c r="D747" s="89"/>
      <c r="E747" s="64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  <c r="AK747" s="64"/>
      <c r="AL747" s="64"/>
      <c r="AM747" s="64"/>
      <c r="AN747" s="64"/>
      <c r="AO747" s="64"/>
      <c r="AP747" s="64"/>
      <c r="AQ747" s="64"/>
      <c r="AR747" s="64"/>
      <c r="AS747" s="64"/>
      <c r="AT747" s="64"/>
      <c r="AU747" s="64"/>
      <c r="AV747" s="64"/>
      <c r="AW747" s="64"/>
      <c r="AX747" s="64"/>
      <c r="AY747" s="64"/>
      <c r="AZ747" s="64"/>
      <c r="BA747" s="64"/>
      <c r="BB747" s="64"/>
      <c r="BC747" s="64"/>
      <c r="BD747" s="64"/>
      <c r="BE747" s="64"/>
      <c r="BF747" s="64"/>
      <c r="BG747" s="64"/>
      <c r="BH747" s="64"/>
      <c r="BI747" s="64"/>
      <c r="BJ747" s="64"/>
      <c r="BK747" s="64"/>
      <c r="BL747" s="64"/>
      <c r="BM747" s="62"/>
      <c r="BN747" s="64"/>
    </row>
    <row r="748" spans="1:66" ht="15.75" customHeight="1">
      <c r="A748" s="87"/>
      <c r="B748" s="89"/>
      <c r="C748" s="89"/>
      <c r="D748" s="89"/>
      <c r="E748" s="64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  <c r="AK748" s="64"/>
      <c r="AL748" s="64"/>
      <c r="AM748" s="64"/>
      <c r="AN748" s="64"/>
      <c r="AO748" s="64"/>
      <c r="AP748" s="64"/>
      <c r="AQ748" s="64"/>
      <c r="AR748" s="64"/>
      <c r="AS748" s="64"/>
      <c r="AT748" s="64"/>
      <c r="AU748" s="64"/>
      <c r="AV748" s="64"/>
      <c r="AW748" s="64"/>
      <c r="AX748" s="64"/>
      <c r="AY748" s="64"/>
      <c r="AZ748" s="64"/>
      <c r="BA748" s="64"/>
      <c r="BB748" s="64"/>
      <c r="BC748" s="64"/>
      <c r="BD748" s="64"/>
      <c r="BE748" s="64"/>
      <c r="BF748" s="64"/>
      <c r="BG748" s="64"/>
      <c r="BH748" s="64"/>
      <c r="BI748" s="64"/>
      <c r="BJ748" s="64"/>
      <c r="BK748" s="64"/>
      <c r="BL748" s="64"/>
      <c r="BM748" s="62"/>
      <c r="BN748" s="64"/>
    </row>
    <row r="749" spans="1:66" ht="15.75" customHeight="1">
      <c r="A749" s="87"/>
      <c r="B749" s="89"/>
      <c r="C749" s="89"/>
      <c r="D749" s="89"/>
      <c r="E749" s="64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  <c r="AK749" s="64"/>
      <c r="AL749" s="64"/>
      <c r="AM749" s="64"/>
      <c r="AN749" s="64"/>
      <c r="AO749" s="64"/>
      <c r="AP749" s="64"/>
      <c r="AQ749" s="64"/>
      <c r="AR749" s="64"/>
      <c r="AS749" s="64"/>
      <c r="AT749" s="64"/>
      <c r="AU749" s="64"/>
      <c r="AV749" s="64"/>
      <c r="AW749" s="64"/>
      <c r="AX749" s="64"/>
      <c r="AY749" s="64"/>
      <c r="AZ749" s="64"/>
      <c r="BA749" s="64"/>
      <c r="BB749" s="64"/>
      <c r="BC749" s="64"/>
      <c r="BD749" s="64"/>
      <c r="BE749" s="64"/>
      <c r="BF749" s="64"/>
      <c r="BG749" s="64"/>
      <c r="BH749" s="64"/>
      <c r="BI749" s="64"/>
      <c r="BJ749" s="64"/>
      <c r="BK749" s="64"/>
      <c r="BL749" s="64"/>
      <c r="BM749" s="62"/>
      <c r="BN749" s="64"/>
    </row>
    <row r="750" spans="1:66" ht="15.75" customHeight="1">
      <c r="A750" s="87"/>
      <c r="B750" s="89"/>
      <c r="C750" s="89"/>
      <c r="D750" s="89"/>
      <c r="E750" s="64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  <c r="AK750" s="64"/>
      <c r="AL750" s="64"/>
      <c r="AM750" s="64"/>
      <c r="AN750" s="64"/>
      <c r="AO750" s="64"/>
      <c r="AP750" s="64"/>
      <c r="AQ750" s="64"/>
      <c r="AR750" s="64"/>
      <c r="AS750" s="64"/>
      <c r="AT750" s="64"/>
      <c r="AU750" s="64"/>
      <c r="AV750" s="64"/>
      <c r="AW750" s="64"/>
      <c r="AX750" s="64"/>
      <c r="AY750" s="64"/>
      <c r="AZ750" s="64"/>
      <c r="BA750" s="64"/>
      <c r="BB750" s="64"/>
      <c r="BC750" s="64"/>
      <c r="BD750" s="64"/>
      <c r="BE750" s="64"/>
      <c r="BF750" s="64"/>
      <c r="BG750" s="64"/>
      <c r="BH750" s="64"/>
      <c r="BI750" s="64"/>
      <c r="BJ750" s="64"/>
      <c r="BK750" s="64"/>
      <c r="BL750" s="64"/>
      <c r="BM750" s="62"/>
      <c r="BN750" s="64"/>
    </row>
    <row r="751" spans="1:66" ht="15.75" customHeight="1">
      <c r="A751" s="87"/>
      <c r="B751" s="89"/>
      <c r="C751" s="89"/>
      <c r="D751" s="89"/>
      <c r="E751" s="64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  <c r="AK751" s="64"/>
      <c r="AL751" s="64"/>
      <c r="AM751" s="64"/>
      <c r="AN751" s="64"/>
      <c r="AO751" s="64"/>
      <c r="AP751" s="64"/>
      <c r="AQ751" s="64"/>
      <c r="AR751" s="64"/>
      <c r="AS751" s="64"/>
      <c r="AT751" s="64"/>
      <c r="AU751" s="64"/>
      <c r="AV751" s="64"/>
      <c r="AW751" s="64"/>
      <c r="AX751" s="64"/>
      <c r="AY751" s="64"/>
      <c r="AZ751" s="64"/>
      <c r="BA751" s="64"/>
      <c r="BB751" s="64"/>
      <c r="BC751" s="64"/>
      <c r="BD751" s="64"/>
      <c r="BE751" s="64"/>
      <c r="BF751" s="64"/>
      <c r="BG751" s="64"/>
      <c r="BH751" s="64"/>
      <c r="BI751" s="64"/>
      <c r="BJ751" s="64"/>
      <c r="BK751" s="64"/>
      <c r="BL751" s="64"/>
      <c r="BM751" s="62"/>
      <c r="BN751" s="64"/>
    </row>
    <row r="752" spans="1:66" ht="15.75" customHeight="1">
      <c r="A752" s="87"/>
      <c r="B752" s="89"/>
      <c r="C752" s="89"/>
      <c r="D752" s="89"/>
      <c r="E752" s="64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  <c r="AK752" s="64"/>
      <c r="AL752" s="64"/>
      <c r="AM752" s="64"/>
      <c r="AN752" s="64"/>
      <c r="AO752" s="64"/>
      <c r="AP752" s="64"/>
      <c r="AQ752" s="64"/>
      <c r="AR752" s="64"/>
      <c r="AS752" s="64"/>
      <c r="AT752" s="64"/>
      <c r="AU752" s="64"/>
      <c r="AV752" s="64"/>
      <c r="AW752" s="64"/>
      <c r="AX752" s="64"/>
      <c r="AY752" s="64"/>
      <c r="AZ752" s="64"/>
      <c r="BA752" s="64"/>
      <c r="BB752" s="64"/>
      <c r="BC752" s="64"/>
      <c r="BD752" s="64"/>
      <c r="BE752" s="64"/>
      <c r="BF752" s="64"/>
      <c r="BG752" s="64"/>
      <c r="BH752" s="64"/>
      <c r="BI752" s="64"/>
      <c r="BJ752" s="64"/>
      <c r="BK752" s="64"/>
      <c r="BL752" s="64"/>
      <c r="BM752" s="62"/>
      <c r="BN752" s="64"/>
    </row>
    <row r="753" spans="1:66" ht="15.75" customHeight="1">
      <c r="A753" s="87"/>
      <c r="B753" s="89"/>
      <c r="C753" s="89"/>
      <c r="D753" s="89"/>
      <c r="E753" s="64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  <c r="AK753" s="64"/>
      <c r="AL753" s="64"/>
      <c r="AM753" s="64"/>
      <c r="AN753" s="64"/>
      <c r="AO753" s="64"/>
      <c r="AP753" s="64"/>
      <c r="AQ753" s="64"/>
      <c r="AR753" s="64"/>
      <c r="AS753" s="64"/>
      <c r="AT753" s="64"/>
      <c r="AU753" s="64"/>
      <c r="AV753" s="64"/>
      <c r="AW753" s="64"/>
      <c r="AX753" s="64"/>
      <c r="AY753" s="64"/>
      <c r="AZ753" s="64"/>
      <c r="BA753" s="64"/>
      <c r="BB753" s="64"/>
      <c r="BC753" s="64"/>
      <c r="BD753" s="64"/>
      <c r="BE753" s="64"/>
      <c r="BF753" s="64"/>
      <c r="BG753" s="64"/>
      <c r="BH753" s="64"/>
      <c r="BI753" s="64"/>
      <c r="BJ753" s="64"/>
      <c r="BK753" s="64"/>
      <c r="BL753" s="64"/>
      <c r="BM753" s="62"/>
      <c r="BN753" s="64"/>
    </row>
    <row r="754" spans="1:66" ht="15.75" customHeight="1">
      <c r="A754" s="87"/>
      <c r="B754" s="89"/>
      <c r="C754" s="89"/>
      <c r="D754" s="89"/>
      <c r="E754" s="64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  <c r="AK754" s="64"/>
      <c r="AL754" s="64"/>
      <c r="AM754" s="64"/>
      <c r="AN754" s="64"/>
      <c r="AO754" s="64"/>
      <c r="AP754" s="64"/>
      <c r="AQ754" s="64"/>
      <c r="AR754" s="64"/>
      <c r="AS754" s="64"/>
      <c r="AT754" s="64"/>
      <c r="AU754" s="64"/>
      <c r="AV754" s="64"/>
      <c r="AW754" s="64"/>
      <c r="AX754" s="64"/>
      <c r="AY754" s="64"/>
      <c r="AZ754" s="64"/>
      <c r="BA754" s="64"/>
      <c r="BB754" s="64"/>
      <c r="BC754" s="64"/>
      <c r="BD754" s="64"/>
      <c r="BE754" s="64"/>
      <c r="BF754" s="64"/>
      <c r="BG754" s="64"/>
      <c r="BH754" s="64"/>
      <c r="BI754" s="64"/>
      <c r="BJ754" s="64"/>
      <c r="BK754" s="64"/>
      <c r="BL754" s="64"/>
      <c r="BM754" s="62"/>
      <c r="BN754" s="64"/>
    </row>
    <row r="755" spans="1:66" ht="15.75" customHeight="1">
      <c r="A755" s="87"/>
      <c r="B755" s="89"/>
      <c r="C755" s="89"/>
      <c r="D755" s="89"/>
      <c r="E755" s="64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  <c r="AK755" s="64"/>
      <c r="AL755" s="64"/>
      <c r="AM755" s="64"/>
      <c r="AN755" s="64"/>
      <c r="AO755" s="64"/>
      <c r="AP755" s="64"/>
      <c r="AQ755" s="64"/>
      <c r="AR755" s="64"/>
      <c r="AS755" s="64"/>
      <c r="AT755" s="64"/>
      <c r="AU755" s="64"/>
      <c r="AV755" s="64"/>
      <c r="AW755" s="64"/>
      <c r="AX755" s="64"/>
      <c r="AY755" s="64"/>
      <c r="AZ755" s="64"/>
      <c r="BA755" s="64"/>
      <c r="BB755" s="64"/>
      <c r="BC755" s="64"/>
      <c r="BD755" s="64"/>
      <c r="BE755" s="64"/>
      <c r="BF755" s="64"/>
      <c r="BG755" s="64"/>
      <c r="BH755" s="64"/>
      <c r="BI755" s="64"/>
      <c r="BJ755" s="64"/>
      <c r="BK755" s="64"/>
      <c r="BL755" s="64"/>
      <c r="BM755" s="62"/>
      <c r="BN755" s="64"/>
    </row>
    <row r="756" spans="1:66" ht="15.75" customHeight="1">
      <c r="A756" s="87"/>
      <c r="B756" s="89"/>
      <c r="C756" s="89"/>
      <c r="D756" s="89"/>
      <c r="E756" s="64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  <c r="AK756" s="64"/>
      <c r="AL756" s="64"/>
      <c r="AM756" s="64"/>
      <c r="AN756" s="64"/>
      <c r="AO756" s="64"/>
      <c r="AP756" s="64"/>
      <c r="AQ756" s="64"/>
      <c r="AR756" s="64"/>
      <c r="AS756" s="64"/>
      <c r="AT756" s="64"/>
      <c r="AU756" s="64"/>
      <c r="AV756" s="64"/>
      <c r="AW756" s="64"/>
      <c r="AX756" s="64"/>
      <c r="AY756" s="64"/>
      <c r="AZ756" s="64"/>
      <c r="BA756" s="64"/>
      <c r="BB756" s="64"/>
      <c r="BC756" s="64"/>
      <c r="BD756" s="64"/>
      <c r="BE756" s="64"/>
      <c r="BF756" s="64"/>
      <c r="BG756" s="64"/>
      <c r="BH756" s="64"/>
      <c r="BI756" s="64"/>
      <c r="BJ756" s="64"/>
      <c r="BK756" s="64"/>
      <c r="BL756" s="64"/>
      <c r="BM756" s="62"/>
      <c r="BN756" s="64"/>
    </row>
    <row r="757" spans="1:66" ht="15.75" customHeight="1">
      <c r="A757" s="87"/>
      <c r="B757" s="89"/>
      <c r="C757" s="89"/>
      <c r="D757" s="89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  <c r="AK757" s="64"/>
      <c r="AL757" s="64"/>
      <c r="AM757" s="64"/>
      <c r="AN757" s="64"/>
      <c r="AO757" s="64"/>
      <c r="AP757" s="64"/>
      <c r="AQ757" s="64"/>
      <c r="AR757" s="64"/>
      <c r="AS757" s="64"/>
      <c r="AT757" s="64"/>
      <c r="AU757" s="64"/>
      <c r="AV757" s="64"/>
      <c r="AW757" s="64"/>
      <c r="AX757" s="64"/>
      <c r="AY757" s="64"/>
      <c r="AZ757" s="64"/>
      <c r="BA757" s="64"/>
      <c r="BB757" s="64"/>
      <c r="BC757" s="64"/>
      <c r="BD757" s="64"/>
      <c r="BE757" s="64"/>
      <c r="BF757" s="64"/>
      <c r="BG757" s="64"/>
      <c r="BH757" s="64"/>
      <c r="BI757" s="64"/>
      <c r="BJ757" s="64"/>
      <c r="BK757" s="64"/>
      <c r="BL757" s="64"/>
      <c r="BM757" s="62"/>
      <c r="BN757" s="64"/>
    </row>
    <row r="758" spans="1:66" ht="15.75" customHeight="1">
      <c r="A758" s="87"/>
      <c r="B758" s="89"/>
      <c r="C758" s="89"/>
      <c r="D758" s="89"/>
      <c r="E758" s="64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  <c r="AK758" s="64"/>
      <c r="AL758" s="64"/>
      <c r="AM758" s="64"/>
      <c r="AN758" s="64"/>
      <c r="AO758" s="64"/>
      <c r="AP758" s="64"/>
      <c r="AQ758" s="64"/>
      <c r="AR758" s="64"/>
      <c r="AS758" s="64"/>
      <c r="AT758" s="64"/>
      <c r="AU758" s="64"/>
      <c r="AV758" s="64"/>
      <c r="AW758" s="64"/>
      <c r="AX758" s="64"/>
      <c r="AY758" s="64"/>
      <c r="AZ758" s="64"/>
      <c r="BA758" s="64"/>
      <c r="BB758" s="64"/>
      <c r="BC758" s="64"/>
      <c r="BD758" s="64"/>
      <c r="BE758" s="64"/>
      <c r="BF758" s="64"/>
      <c r="BG758" s="64"/>
      <c r="BH758" s="64"/>
      <c r="BI758" s="64"/>
      <c r="BJ758" s="64"/>
      <c r="BK758" s="64"/>
      <c r="BL758" s="64"/>
      <c r="BM758" s="62"/>
      <c r="BN758" s="64"/>
    </row>
    <row r="759" spans="1:66" ht="15.75" customHeight="1">
      <c r="A759" s="87"/>
      <c r="B759" s="89"/>
      <c r="C759" s="89"/>
      <c r="D759" s="89"/>
      <c r="E759" s="64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  <c r="AK759" s="64"/>
      <c r="AL759" s="64"/>
      <c r="AM759" s="64"/>
      <c r="AN759" s="64"/>
      <c r="AO759" s="64"/>
      <c r="AP759" s="64"/>
      <c r="AQ759" s="64"/>
      <c r="AR759" s="64"/>
      <c r="AS759" s="64"/>
      <c r="AT759" s="64"/>
      <c r="AU759" s="64"/>
      <c r="AV759" s="64"/>
      <c r="AW759" s="64"/>
      <c r="AX759" s="64"/>
      <c r="AY759" s="64"/>
      <c r="AZ759" s="64"/>
      <c r="BA759" s="64"/>
      <c r="BB759" s="64"/>
      <c r="BC759" s="64"/>
      <c r="BD759" s="64"/>
      <c r="BE759" s="64"/>
      <c r="BF759" s="64"/>
      <c r="BG759" s="64"/>
      <c r="BH759" s="64"/>
      <c r="BI759" s="64"/>
      <c r="BJ759" s="64"/>
      <c r="BK759" s="64"/>
      <c r="BL759" s="64"/>
      <c r="BM759" s="62"/>
      <c r="BN759" s="64"/>
    </row>
    <row r="760" spans="1:66" ht="15.75" customHeight="1">
      <c r="A760" s="87"/>
      <c r="B760" s="89"/>
      <c r="C760" s="89"/>
      <c r="D760" s="89"/>
      <c r="E760" s="64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  <c r="AK760" s="64"/>
      <c r="AL760" s="64"/>
      <c r="AM760" s="64"/>
      <c r="AN760" s="64"/>
      <c r="AO760" s="64"/>
      <c r="AP760" s="64"/>
      <c r="AQ760" s="64"/>
      <c r="AR760" s="64"/>
      <c r="AS760" s="64"/>
      <c r="AT760" s="64"/>
      <c r="AU760" s="64"/>
      <c r="AV760" s="64"/>
      <c r="AW760" s="64"/>
      <c r="AX760" s="64"/>
      <c r="AY760" s="64"/>
      <c r="AZ760" s="64"/>
      <c r="BA760" s="64"/>
      <c r="BB760" s="64"/>
      <c r="BC760" s="64"/>
      <c r="BD760" s="64"/>
      <c r="BE760" s="64"/>
      <c r="BF760" s="64"/>
      <c r="BG760" s="64"/>
      <c r="BH760" s="64"/>
      <c r="BI760" s="64"/>
      <c r="BJ760" s="64"/>
      <c r="BK760" s="64"/>
      <c r="BL760" s="64"/>
      <c r="BM760" s="62"/>
      <c r="BN760" s="64"/>
    </row>
    <row r="761" spans="1:66" ht="15.75" customHeight="1">
      <c r="A761" s="87"/>
      <c r="B761" s="89"/>
      <c r="C761" s="89"/>
      <c r="D761" s="89"/>
      <c r="E761" s="64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  <c r="AK761" s="64"/>
      <c r="AL761" s="64"/>
      <c r="AM761" s="64"/>
      <c r="AN761" s="64"/>
      <c r="AO761" s="64"/>
      <c r="AP761" s="64"/>
      <c r="AQ761" s="64"/>
      <c r="AR761" s="64"/>
      <c r="AS761" s="64"/>
      <c r="AT761" s="64"/>
      <c r="AU761" s="64"/>
      <c r="AV761" s="64"/>
      <c r="AW761" s="64"/>
      <c r="AX761" s="64"/>
      <c r="AY761" s="64"/>
      <c r="AZ761" s="64"/>
      <c r="BA761" s="64"/>
      <c r="BB761" s="64"/>
      <c r="BC761" s="64"/>
      <c r="BD761" s="64"/>
      <c r="BE761" s="64"/>
      <c r="BF761" s="64"/>
      <c r="BG761" s="64"/>
      <c r="BH761" s="64"/>
      <c r="BI761" s="64"/>
      <c r="BJ761" s="64"/>
      <c r="BK761" s="64"/>
      <c r="BL761" s="64"/>
      <c r="BM761" s="62"/>
      <c r="BN761" s="64"/>
    </row>
    <row r="762" spans="1:66" ht="15.75" customHeight="1">
      <c r="A762" s="87"/>
      <c r="B762" s="89"/>
      <c r="C762" s="89"/>
      <c r="D762" s="89"/>
      <c r="E762" s="64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  <c r="AK762" s="64"/>
      <c r="AL762" s="64"/>
      <c r="AM762" s="64"/>
      <c r="AN762" s="64"/>
      <c r="AO762" s="64"/>
      <c r="AP762" s="64"/>
      <c r="AQ762" s="64"/>
      <c r="AR762" s="64"/>
      <c r="AS762" s="64"/>
      <c r="AT762" s="64"/>
      <c r="AU762" s="64"/>
      <c r="AV762" s="64"/>
      <c r="AW762" s="64"/>
      <c r="AX762" s="64"/>
      <c r="AY762" s="64"/>
      <c r="AZ762" s="64"/>
      <c r="BA762" s="64"/>
      <c r="BB762" s="64"/>
      <c r="BC762" s="64"/>
      <c r="BD762" s="64"/>
      <c r="BE762" s="64"/>
      <c r="BF762" s="64"/>
      <c r="BG762" s="64"/>
      <c r="BH762" s="64"/>
      <c r="BI762" s="64"/>
      <c r="BJ762" s="64"/>
      <c r="BK762" s="64"/>
      <c r="BL762" s="64"/>
      <c r="BM762" s="62"/>
      <c r="BN762" s="64"/>
    </row>
    <row r="763" spans="1:66" ht="15.75" customHeight="1">
      <c r="A763" s="87"/>
      <c r="B763" s="89"/>
      <c r="C763" s="89"/>
      <c r="D763" s="89"/>
      <c r="E763" s="64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  <c r="AK763" s="64"/>
      <c r="AL763" s="64"/>
      <c r="AM763" s="64"/>
      <c r="AN763" s="64"/>
      <c r="AO763" s="64"/>
      <c r="AP763" s="64"/>
      <c r="AQ763" s="64"/>
      <c r="AR763" s="64"/>
      <c r="AS763" s="64"/>
      <c r="AT763" s="64"/>
      <c r="AU763" s="64"/>
      <c r="AV763" s="64"/>
      <c r="AW763" s="64"/>
      <c r="AX763" s="64"/>
      <c r="AY763" s="64"/>
      <c r="AZ763" s="64"/>
      <c r="BA763" s="64"/>
      <c r="BB763" s="64"/>
      <c r="BC763" s="64"/>
      <c r="BD763" s="64"/>
      <c r="BE763" s="64"/>
      <c r="BF763" s="64"/>
      <c r="BG763" s="64"/>
      <c r="BH763" s="64"/>
      <c r="BI763" s="64"/>
      <c r="BJ763" s="64"/>
      <c r="BK763" s="64"/>
      <c r="BL763" s="64"/>
      <c r="BM763" s="62"/>
      <c r="BN763" s="64"/>
    </row>
    <row r="764" spans="1:66" ht="15.75" customHeight="1">
      <c r="A764" s="87"/>
      <c r="B764" s="89"/>
      <c r="C764" s="89"/>
      <c r="D764" s="89"/>
      <c r="E764" s="64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  <c r="AK764" s="64"/>
      <c r="AL764" s="64"/>
      <c r="AM764" s="64"/>
      <c r="AN764" s="64"/>
      <c r="AO764" s="64"/>
      <c r="AP764" s="64"/>
      <c r="AQ764" s="64"/>
      <c r="AR764" s="64"/>
      <c r="AS764" s="64"/>
      <c r="AT764" s="64"/>
      <c r="AU764" s="64"/>
      <c r="AV764" s="64"/>
      <c r="AW764" s="64"/>
      <c r="AX764" s="64"/>
      <c r="AY764" s="64"/>
      <c r="AZ764" s="64"/>
      <c r="BA764" s="64"/>
      <c r="BB764" s="64"/>
      <c r="BC764" s="64"/>
      <c r="BD764" s="64"/>
      <c r="BE764" s="64"/>
      <c r="BF764" s="64"/>
      <c r="BG764" s="64"/>
      <c r="BH764" s="64"/>
      <c r="BI764" s="64"/>
      <c r="BJ764" s="64"/>
      <c r="BK764" s="64"/>
      <c r="BL764" s="64"/>
      <c r="BM764" s="62"/>
      <c r="BN764" s="64"/>
    </row>
    <row r="765" spans="1:66" ht="15.75" customHeight="1">
      <c r="A765" s="87"/>
      <c r="B765" s="89"/>
      <c r="C765" s="89"/>
      <c r="D765" s="89"/>
      <c r="E765" s="64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  <c r="AK765" s="64"/>
      <c r="AL765" s="64"/>
      <c r="AM765" s="64"/>
      <c r="AN765" s="64"/>
      <c r="AO765" s="64"/>
      <c r="AP765" s="64"/>
      <c r="AQ765" s="64"/>
      <c r="AR765" s="64"/>
      <c r="AS765" s="64"/>
      <c r="AT765" s="64"/>
      <c r="AU765" s="64"/>
      <c r="AV765" s="64"/>
      <c r="AW765" s="64"/>
      <c r="AX765" s="64"/>
      <c r="AY765" s="64"/>
      <c r="AZ765" s="64"/>
      <c r="BA765" s="64"/>
      <c r="BB765" s="64"/>
      <c r="BC765" s="64"/>
      <c r="BD765" s="64"/>
      <c r="BE765" s="64"/>
      <c r="BF765" s="64"/>
      <c r="BG765" s="64"/>
      <c r="BH765" s="64"/>
      <c r="BI765" s="64"/>
      <c r="BJ765" s="64"/>
      <c r="BK765" s="64"/>
      <c r="BL765" s="64"/>
      <c r="BM765" s="62"/>
      <c r="BN765" s="64"/>
    </row>
    <row r="766" spans="1:66" ht="15.75" customHeight="1">
      <c r="A766" s="87"/>
      <c r="B766" s="89"/>
      <c r="C766" s="89"/>
      <c r="D766" s="89"/>
      <c r="E766" s="64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  <c r="AK766" s="64"/>
      <c r="AL766" s="64"/>
      <c r="AM766" s="64"/>
      <c r="AN766" s="64"/>
      <c r="AO766" s="64"/>
      <c r="AP766" s="64"/>
      <c r="AQ766" s="64"/>
      <c r="AR766" s="64"/>
      <c r="AS766" s="64"/>
      <c r="AT766" s="64"/>
      <c r="AU766" s="64"/>
      <c r="AV766" s="64"/>
      <c r="AW766" s="64"/>
      <c r="AX766" s="64"/>
      <c r="AY766" s="64"/>
      <c r="AZ766" s="64"/>
      <c r="BA766" s="64"/>
      <c r="BB766" s="64"/>
      <c r="BC766" s="64"/>
      <c r="BD766" s="64"/>
      <c r="BE766" s="64"/>
      <c r="BF766" s="64"/>
      <c r="BG766" s="64"/>
      <c r="BH766" s="64"/>
      <c r="BI766" s="64"/>
      <c r="BJ766" s="64"/>
      <c r="BK766" s="64"/>
      <c r="BL766" s="64"/>
      <c r="BM766" s="62"/>
      <c r="BN766" s="64"/>
    </row>
    <row r="767" spans="1:66" ht="15.75" customHeight="1">
      <c r="A767" s="87"/>
      <c r="B767" s="89"/>
      <c r="C767" s="89"/>
      <c r="D767" s="89"/>
      <c r="E767" s="64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  <c r="AK767" s="64"/>
      <c r="AL767" s="64"/>
      <c r="AM767" s="64"/>
      <c r="AN767" s="64"/>
      <c r="AO767" s="64"/>
      <c r="AP767" s="64"/>
      <c r="AQ767" s="64"/>
      <c r="AR767" s="64"/>
      <c r="AS767" s="64"/>
      <c r="AT767" s="64"/>
      <c r="AU767" s="64"/>
      <c r="AV767" s="64"/>
      <c r="AW767" s="64"/>
      <c r="AX767" s="64"/>
      <c r="AY767" s="64"/>
      <c r="AZ767" s="64"/>
      <c r="BA767" s="64"/>
      <c r="BB767" s="64"/>
      <c r="BC767" s="64"/>
      <c r="BD767" s="64"/>
      <c r="BE767" s="64"/>
      <c r="BF767" s="64"/>
      <c r="BG767" s="64"/>
      <c r="BH767" s="64"/>
      <c r="BI767" s="64"/>
      <c r="BJ767" s="64"/>
      <c r="BK767" s="64"/>
      <c r="BL767" s="64"/>
      <c r="BM767" s="62"/>
      <c r="BN767" s="64"/>
    </row>
    <row r="768" spans="1:66" ht="15.75" customHeight="1">
      <c r="A768" s="87"/>
      <c r="B768" s="89"/>
      <c r="C768" s="89"/>
      <c r="D768" s="89"/>
      <c r="E768" s="64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  <c r="AK768" s="64"/>
      <c r="AL768" s="64"/>
      <c r="AM768" s="64"/>
      <c r="AN768" s="64"/>
      <c r="AO768" s="64"/>
      <c r="AP768" s="64"/>
      <c r="AQ768" s="64"/>
      <c r="AR768" s="64"/>
      <c r="AS768" s="64"/>
      <c r="AT768" s="64"/>
      <c r="AU768" s="64"/>
      <c r="AV768" s="64"/>
      <c r="AW768" s="64"/>
      <c r="AX768" s="64"/>
      <c r="AY768" s="64"/>
      <c r="AZ768" s="64"/>
      <c r="BA768" s="64"/>
      <c r="BB768" s="64"/>
      <c r="BC768" s="64"/>
      <c r="BD768" s="64"/>
      <c r="BE768" s="64"/>
      <c r="BF768" s="64"/>
      <c r="BG768" s="64"/>
      <c r="BH768" s="64"/>
      <c r="BI768" s="64"/>
      <c r="BJ768" s="64"/>
      <c r="BK768" s="64"/>
      <c r="BL768" s="64"/>
      <c r="BM768" s="62"/>
      <c r="BN768" s="64"/>
    </row>
    <row r="769" spans="1:66" ht="15.75" customHeight="1">
      <c r="A769" s="87"/>
      <c r="B769" s="89"/>
      <c r="C769" s="89"/>
      <c r="D769" s="89"/>
      <c r="E769" s="64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  <c r="AK769" s="64"/>
      <c r="AL769" s="64"/>
      <c r="AM769" s="64"/>
      <c r="AN769" s="64"/>
      <c r="AO769" s="64"/>
      <c r="AP769" s="64"/>
      <c r="AQ769" s="64"/>
      <c r="AR769" s="64"/>
      <c r="AS769" s="64"/>
      <c r="AT769" s="64"/>
      <c r="AU769" s="64"/>
      <c r="AV769" s="64"/>
      <c r="AW769" s="64"/>
      <c r="AX769" s="64"/>
      <c r="AY769" s="64"/>
      <c r="AZ769" s="64"/>
      <c r="BA769" s="64"/>
      <c r="BB769" s="64"/>
      <c r="BC769" s="64"/>
      <c r="BD769" s="64"/>
      <c r="BE769" s="64"/>
      <c r="BF769" s="64"/>
      <c r="BG769" s="64"/>
      <c r="BH769" s="64"/>
      <c r="BI769" s="64"/>
      <c r="BJ769" s="64"/>
      <c r="BK769" s="64"/>
      <c r="BL769" s="64"/>
      <c r="BM769" s="62"/>
      <c r="BN769" s="64"/>
    </row>
    <row r="770" spans="1:66" ht="15.75" customHeight="1">
      <c r="A770" s="87"/>
      <c r="B770" s="89"/>
      <c r="C770" s="89"/>
      <c r="D770" s="89"/>
      <c r="E770" s="64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  <c r="AK770" s="64"/>
      <c r="AL770" s="64"/>
      <c r="AM770" s="64"/>
      <c r="AN770" s="64"/>
      <c r="AO770" s="64"/>
      <c r="AP770" s="64"/>
      <c r="AQ770" s="64"/>
      <c r="AR770" s="64"/>
      <c r="AS770" s="64"/>
      <c r="AT770" s="64"/>
      <c r="AU770" s="64"/>
      <c r="AV770" s="64"/>
      <c r="AW770" s="64"/>
      <c r="AX770" s="64"/>
      <c r="AY770" s="64"/>
      <c r="AZ770" s="64"/>
      <c r="BA770" s="64"/>
      <c r="BB770" s="64"/>
      <c r="BC770" s="64"/>
      <c r="BD770" s="64"/>
      <c r="BE770" s="64"/>
      <c r="BF770" s="64"/>
      <c r="BG770" s="64"/>
      <c r="BH770" s="64"/>
      <c r="BI770" s="64"/>
      <c r="BJ770" s="64"/>
      <c r="BK770" s="64"/>
      <c r="BL770" s="64"/>
      <c r="BM770" s="62"/>
      <c r="BN770" s="64"/>
    </row>
    <row r="771" spans="1:66" ht="15.75" customHeight="1">
      <c r="A771" s="87"/>
      <c r="B771" s="89"/>
      <c r="C771" s="89"/>
      <c r="D771" s="89"/>
      <c r="E771" s="64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  <c r="AK771" s="64"/>
      <c r="AL771" s="64"/>
      <c r="AM771" s="64"/>
      <c r="AN771" s="64"/>
      <c r="AO771" s="64"/>
      <c r="AP771" s="64"/>
      <c r="AQ771" s="64"/>
      <c r="AR771" s="64"/>
      <c r="AS771" s="64"/>
      <c r="AT771" s="64"/>
      <c r="AU771" s="64"/>
      <c r="AV771" s="64"/>
      <c r="AW771" s="64"/>
      <c r="AX771" s="64"/>
      <c r="AY771" s="64"/>
      <c r="AZ771" s="64"/>
      <c r="BA771" s="64"/>
      <c r="BB771" s="64"/>
      <c r="BC771" s="64"/>
      <c r="BD771" s="64"/>
      <c r="BE771" s="64"/>
      <c r="BF771" s="64"/>
      <c r="BG771" s="64"/>
      <c r="BH771" s="64"/>
      <c r="BI771" s="64"/>
      <c r="BJ771" s="64"/>
      <c r="BK771" s="64"/>
      <c r="BL771" s="64"/>
      <c r="BM771" s="62"/>
      <c r="BN771" s="64"/>
    </row>
    <row r="772" spans="1:66" ht="15.75" customHeight="1">
      <c r="A772" s="87"/>
      <c r="B772" s="89"/>
      <c r="C772" s="89"/>
      <c r="D772" s="89"/>
      <c r="E772" s="64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  <c r="AK772" s="64"/>
      <c r="AL772" s="64"/>
      <c r="AM772" s="64"/>
      <c r="AN772" s="64"/>
      <c r="AO772" s="64"/>
      <c r="AP772" s="64"/>
      <c r="AQ772" s="64"/>
      <c r="AR772" s="64"/>
      <c r="AS772" s="64"/>
      <c r="AT772" s="64"/>
      <c r="AU772" s="64"/>
      <c r="AV772" s="64"/>
      <c r="AW772" s="64"/>
      <c r="AX772" s="64"/>
      <c r="AY772" s="64"/>
      <c r="AZ772" s="64"/>
      <c r="BA772" s="64"/>
      <c r="BB772" s="64"/>
      <c r="BC772" s="64"/>
      <c r="BD772" s="64"/>
      <c r="BE772" s="64"/>
      <c r="BF772" s="64"/>
      <c r="BG772" s="64"/>
      <c r="BH772" s="64"/>
      <c r="BI772" s="64"/>
      <c r="BJ772" s="64"/>
      <c r="BK772" s="64"/>
      <c r="BL772" s="64"/>
      <c r="BM772" s="62"/>
      <c r="BN772" s="64"/>
    </row>
    <row r="773" spans="1:66" ht="15.75" customHeight="1">
      <c r="A773" s="87"/>
      <c r="B773" s="89"/>
      <c r="C773" s="89"/>
      <c r="D773" s="89"/>
      <c r="E773" s="64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  <c r="AK773" s="64"/>
      <c r="AL773" s="64"/>
      <c r="AM773" s="64"/>
      <c r="AN773" s="64"/>
      <c r="AO773" s="64"/>
      <c r="AP773" s="64"/>
      <c r="AQ773" s="64"/>
      <c r="AR773" s="64"/>
      <c r="AS773" s="64"/>
      <c r="AT773" s="64"/>
      <c r="AU773" s="64"/>
      <c r="AV773" s="64"/>
      <c r="AW773" s="64"/>
      <c r="AX773" s="64"/>
      <c r="AY773" s="64"/>
      <c r="AZ773" s="64"/>
      <c r="BA773" s="64"/>
      <c r="BB773" s="64"/>
      <c r="BC773" s="64"/>
      <c r="BD773" s="64"/>
      <c r="BE773" s="64"/>
      <c r="BF773" s="64"/>
      <c r="BG773" s="64"/>
      <c r="BH773" s="64"/>
      <c r="BI773" s="64"/>
      <c r="BJ773" s="64"/>
      <c r="BK773" s="64"/>
      <c r="BL773" s="64"/>
      <c r="BM773" s="62"/>
      <c r="BN773" s="64"/>
    </row>
    <row r="774" spans="1:66" ht="15.75" customHeight="1">
      <c r="A774" s="87"/>
      <c r="B774" s="89"/>
      <c r="C774" s="89"/>
      <c r="D774" s="89"/>
      <c r="E774" s="64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  <c r="AK774" s="64"/>
      <c r="AL774" s="64"/>
      <c r="AM774" s="64"/>
      <c r="AN774" s="64"/>
      <c r="AO774" s="64"/>
      <c r="AP774" s="64"/>
      <c r="AQ774" s="64"/>
      <c r="AR774" s="64"/>
      <c r="AS774" s="64"/>
      <c r="AT774" s="64"/>
      <c r="AU774" s="64"/>
      <c r="AV774" s="64"/>
      <c r="AW774" s="64"/>
      <c r="AX774" s="64"/>
      <c r="AY774" s="64"/>
      <c r="AZ774" s="64"/>
      <c r="BA774" s="64"/>
      <c r="BB774" s="64"/>
      <c r="BC774" s="64"/>
      <c r="BD774" s="64"/>
      <c r="BE774" s="64"/>
      <c r="BF774" s="64"/>
      <c r="BG774" s="64"/>
      <c r="BH774" s="64"/>
      <c r="BI774" s="64"/>
      <c r="BJ774" s="64"/>
      <c r="BK774" s="64"/>
      <c r="BL774" s="64"/>
      <c r="BM774" s="62"/>
      <c r="BN774" s="64"/>
    </row>
    <row r="775" spans="1:66" ht="15.75" customHeight="1">
      <c r="A775" s="87"/>
      <c r="B775" s="89"/>
      <c r="C775" s="89"/>
      <c r="D775" s="89"/>
      <c r="E775" s="64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  <c r="AK775" s="64"/>
      <c r="AL775" s="64"/>
      <c r="AM775" s="64"/>
      <c r="AN775" s="64"/>
      <c r="AO775" s="64"/>
      <c r="AP775" s="64"/>
      <c r="AQ775" s="64"/>
      <c r="AR775" s="64"/>
      <c r="AS775" s="64"/>
      <c r="AT775" s="64"/>
      <c r="AU775" s="64"/>
      <c r="AV775" s="64"/>
      <c r="AW775" s="64"/>
      <c r="AX775" s="64"/>
      <c r="AY775" s="64"/>
      <c r="AZ775" s="64"/>
      <c r="BA775" s="64"/>
      <c r="BB775" s="64"/>
      <c r="BC775" s="64"/>
      <c r="BD775" s="64"/>
      <c r="BE775" s="64"/>
      <c r="BF775" s="64"/>
      <c r="BG775" s="64"/>
      <c r="BH775" s="64"/>
      <c r="BI775" s="64"/>
      <c r="BJ775" s="64"/>
      <c r="BK775" s="64"/>
      <c r="BL775" s="64"/>
      <c r="BM775" s="62"/>
      <c r="BN775" s="64"/>
    </row>
    <row r="776" spans="1:66" ht="15.75" customHeight="1">
      <c r="A776" s="87"/>
      <c r="B776" s="89"/>
      <c r="C776" s="89"/>
      <c r="D776" s="89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  <c r="AK776" s="64"/>
      <c r="AL776" s="64"/>
      <c r="AM776" s="64"/>
      <c r="AN776" s="64"/>
      <c r="AO776" s="64"/>
      <c r="AP776" s="64"/>
      <c r="AQ776" s="64"/>
      <c r="AR776" s="64"/>
      <c r="AS776" s="64"/>
      <c r="AT776" s="64"/>
      <c r="AU776" s="64"/>
      <c r="AV776" s="64"/>
      <c r="AW776" s="64"/>
      <c r="AX776" s="64"/>
      <c r="AY776" s="64"/>
      <c r="AZ776" s="64"/>
      <c r="BA776" s="64"/>
      <c r="BB776" s="64"/>
      <c r="BC776" s="64"/>
      <c r="BD776" s="64"/>
      <c r="BE776" s="64"/>
      <c r="BF776" s="64"/>
      <c r="BG776" s="64"/>
      <c r="BH776" s="64"/>
      <c r="BI776" s="64"/>
      <c r="BJ776" s="64"/>
      <c r="BK776" s="64"/>
      <c r="BL776" s="64"/>
      <c r="BM776" s="62"/>
      <c r="BN776" s="64"/>
    </row>
    <row r="777" spans="1:66" ht="15.75" customHeight="1">
      <c r="A777" s="87"/>
      <c r="B777" s="89"/>
      <c r="C777" s="89"/>
      <c r="D777" s="89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  <c r="AK777" s="64"/>
      <c r="AL777" s="64"/>
      <c r="AM777" s="64"/>
      <c r="AN777" s="64"/>
      <c r="AO777" s="64"/>
      <c r="AP777" s="64"/>
      <c r="AQ777" s="64"/>
      <c r="AR777" s="64"/>
      <c r="AS777" s="64"/>
      <c r="AT777" s="64"/>
      <c r="AU777" s="64"/>
      <c r="AV777" s="64"/>
      <c r="AW777" s="64"/>
      <c r="AX777" s="64"/>
      <c r="AY777" s="64"/>
      <c r="AZ777" s="64"/>
      <c r="BA777" s="64"/>
      <c r="BB777" s="64"/>
      <c r="BC777" s="64"/>
      <c r="BD777" s="64"/>
      <c r="BE777" s="64"/>
      <c r="BF777" s="64"/>
      <c r="BG777" s="64"/>
      <c r="BH777" s="64"/>
      <c r="BI777" s="64"/>
      <c r="BJ777" s="64"/>
      <c r="BK777" s="64"/>
      <c r="BL777" s="64"/>
      <c r="BM777" s="62"/>
      <c r="BN777" s="64"/>
    </row>
    <row r="778" spans="1:66" ht="15.75" customHeight="1">
      <c r="A778" s="87"/>
      <c r="B778" s="89"/>
      <c r="C778" s="89"/>
      <c r="D778" s="89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  <c r="AK778" s="64"/>
      <c r="AL778" s="64"/>
      <c r="AM778" s="64"/>
      <c r="AN778" s="64"/>
      <c r="AO778" s="64"/>
      <c r="AP778" s="64"/>
      <c r="AQ778" s="64"/>
      <c r="AR778" s="64"/>
      <c r="AS778" s="64"/>
      <c r="AT778" s="64"/>
      <c r="AU778" s="64"/>
      <c r="AV778" s="64"/>
      <c r="AW778" s="64"/>
      <c r="AX778" s="64"/>
      <c r="AY778" s="64"/>
      <c r="AZ778" s="64"/>
      <c r="BA778" s="64"/>
      <c r="BB778" s="64"/>
      <c r="BC778" s="64"/>
      <c r="BD778" s="64"/>
      <c r="BE778" s="64"/>
      <c r="BF778" s="64"/>
      <c r="BG778" s="64"/>
      <c r="BH778" s="64"/>
      <c r="BI778" s="64"/>
      <c r="BJ778" s="64"/>
      <c r="BK778" s="64"/>
      <c r="BL778" s="64"/>
      <c r="BM778" s="62"/>
      <c r="BN778" s="64"/>
    </row>
    <row r="779" spans="1:66" ht="15.75" customHeight="1">
      <c r="A779" s="87"/>
      <c r="B779" s="89"/>
      <c r="C779" s="89"/>
      <c r="D779" s="89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  <c r="AK779" s="64"/>
      <c r="AL779" s="64"/>
      <c r="AM779" s="64"/>
      <c r="AN779" s="64"/>
      <c r="AO779" s="64"/>
      <c r="AP779" s="64"/>
      <c r="AQ779" s="64"/>
      <c r="AR779" s="64"/>
      <c r="AS779" s="64"/>
      <c r="AT779" s="64"/>
      <c r="AU779" s="64"/>
      <c r="AV779" s="64"/>
      <c r="AW779" s="64"/>
      <c r="AX779" s="64"/>
      <c r="AY779" s="64"/>
      <c r="AZ779" s="64"/>
      <c r="BA779" s="64"/>
      <c r="BB779" s="64"/>
      <c r="BC779" s="64"/>
      <c r="BD779" s="64"/>
      <c r="BE779" s="64"/>
      <c r="BF779" s="64"/>
      <c r="BG779" s="64"/>
      <c r="BH779" s="64"/>
      <c r="BI779" s="64"/>
      <c r="BJ779" s="64"/>
      <c r="BK779" s="64"/>
      <c r="BL779" s="64"/>
      <c r="BM779" s="62"/>
      <c r="BN779" s="64"/>
    </row>
    <row r="780" spans="1:66" ht="15.75" customHeight="1">
      <c r="A780" s="87"/>
      <c r="B780" s="89"/>
      <c r="C780" s="89"/>
      <c r="D780" s="89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  <c r="AK780" s="64"/>
      <c r="AL780" s="64"/>
      <c r="AM780" s="64"/>
      <c r="AN780" s="64"/>
      <c r="AO780" s="64"/>
      <c r="AP780" s="64"/>
      <c r="AQ780" s="64"/>
      <c r="AR780" s="64"/>
      <c r="AS780" s="64"/>
      <c r="AT780" s="64"/>
      <c r="AU780" s="64"/>
      <c r="AV780" s="64"/>
      <c r="AW780" s="64"/>
      <c r="AX780" s="64"/>
      <c r="AY780" s="64"/>
      <c r="AZ780" s="64"/>
      <c r="BA780" s="64"/>
      <c r="BB780" s="64"/>
      <c r="BC780" s="64"/>
      <c r="BD780" s="64"/>
      <c r="BE780" s="64"/>
      <c r="BF780" s="64"/>
      <c r="BG780" s="64"/>
      <c r="BH780" s="64"/>
      <c r="BI780" s="64"/>
      <c r="BJ780" s="64"/>
      <c r="BK780" s="64"/>
      <c r="BL780" s="64"/>
      <c r="BM780" s="62"/>
      <c r="BN780" s="64"/>
    </row>
    <row r="781" spans="1:66" ht="15.75" customHeight="1">
      <c r="A781" s="87"/>
      <c r="B781" s="89"/>
      <c r="C781" s="89"/>
      <c r="D781" s="89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  <c r="AK781" s="64"/>
      <c r="AL781" s="64"/>
      <c r="AM781" s="64"/>
      <c r="AN781" s="64"/>
      <c r="AO781" s="64"/>
      <c r="AP781" s="64"/>
      <c r="AQ781" s="64"/>
      <c r="AR781" s="64"/>
      <c r="AS781" s="64"/>
      <c r="AT781" s="64"/>
      <c r="AU781" s="64"/>
      <c r="AV781" s="64"/>
      <c r="AW781" s="64"/>
      <c r="AX781" s="64"/>
      <c r="AY781" s="64"/>
      <c r="AZ781" s="64"/>
      <c r="BA781" s="64"/>
      <c r="BB781" s="64"/>
      <c r="BC781" s="64"/>
      <c r="BD781" s="64"/>
      <c r="BE781" s="64"/>
      <c r="BF781" s="64"/>
      <c r="BG781" s="64"/>
      <c r="BH781" s="64"/>
      <c r="BI781" s="64"/>
      <c r="BJ781" s="64"/>
      <c r="BK781" s="64"/>
      <c r="BL781" s="64"/>
      <c r="BM781" s="62"/>
      <c r="BN781" s="64"/>
    </row>
    <row r="782" spans="1:66" ht="15.75" customHeight="1">
      <c r="A782" s="87"/>
      <c r="B782" s="89"/>
      <c r="C782" s="89"/>
      <c r="D782" s="89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  <c r="AK782" s="64"/>
      <c r="AL782" s="64"/>
      <c r="AM782" s="64"/>
      <c r="AN782" s="64"/>
      <c r="AO782" s="64"/>
      <c r="AP782" s="64"/>
      <c r="AQ782" s="64"/>
      <c r="AR782" s="64"/>
      <c r="AS782" s="64"/>
      <c r="AT782" s="64"/>
      <c r="AU782" s="64"/>
      <c r="AV782" s="64"/>
      <c r="AW782" s="64"/>
      <c r="AX782" s="64"/>
      <c r="AY782" s="64"/>
      <c r="AZ782" s="64"/>
      <c r="BA782" s="64"/>
      <c r="BB782" s="64"/>
      <c r="BC782" s="64"/>
      <c r="BD782" s="64"/>
      <c r="BE782" s="64"/>
      <c r="BF782" s="64"/>
      <c r="BG782" s="64"/>
      <c r="BH782" s="64"/>
      <c r="BI782" s="64"/>
      <c r="BJ782" s="64"/>
      <c r="BK782" s="64"/>
      <c r="BL782" s="64"/>
      <c r="BM782" s="62"/>
      <c r="BN782" s="64"/>
    </row>
    <row r="783" spans="1:66" ht="15.75" customHeight="1">
      <c r="A783" s="87"/>
      <c r="B783" s="89"/>
      <c r="C783" s="89"/>
      <c r="D783" s="89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  <c r="AK783" s="64"/>
      <c r="AL783" s="64"/>
      <c r="AM783" s="64"/>
      <c r="AN783" s="64"/>
      <c r="AO783" s="64"/>
      <c r="AP783" s="64"/>
      <c r="AQ783" s="64"/>
      <c r="AR783" s="64"/>
      <c r="AS783" s="64"/>
      <c r="AT783" s="64"/>
      <c r="AU783" s="64"/>
      <c r="AV783" s="64"/>
      <c r="AW783" s="64"/>
      <c r="AX783" s="64"/>
      <c r="AY783" s="64"/>
      <c r="AZ783" s="64"/>
      <c r="BA783" s="64"/>
      <c r="BB783" s="64"/>
      <c r="BC783" s="64"/>
      <c r="BD783" s="64"/>
      <c r="BE783" s="64"/>
      <c r="BF783" s="64"/>
      <c r="BG783" s="64"/>
      <c r="BH783" s="64"/>
      <c r="BI783" s="64"/>
      <c r="BJ783" s="64"/>
      <c r="BK783" s="64"/>
      <c r="BL783" s="64"/>
      <c r="BM783" s="62"/>
      <c r="BN783" s="64"/>
    </row>
    <row r="784" spans="1:66" ht="15.75" customHeight="1">
      <c r="A784" s="87"/>
      <c r="B784" s="89"/>
      <c r="C784" s="89"/>
      <c r="D784" s="89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  <c r="AK784" s="64"/>
      <c r="AL784" s="64"/>
      <c r="AM784" s="64"/>
      <c r="AN784" s="64"/>
      <c r="AO784" s="64"/>
      <c r="AP784" s="64"/>
      <c r="AQ784" s="64"/>
      <c r="AR784" s="64"/>
      <c r="AS784" s="64"/>
      <c r="AT784" s="64"/>
      <c r="AU784" s="64"/>
      <c r="AV784" s="64"/>
      <c r="AW784" s="64"/>
      <c r="AX784" s="64"/>
      <c r="AY784" s="64"/>
      <c r="AZ784" s="64"/>
      <c r="BA784" s="64"/>
      <c r="BB784" s="64"/>
      <c r="BC784" s="64"/>
      <c r="BD784" s="64"/>
      <c r="BE784" s="64"/>
      <c r="BF784" s="64"/>
      <c r="BG784" s="64"/>
      <c r="BH784" s="64"/>
      <c r="BI784" s="64"/>
      <c r="BJ784" s="64"/>
      <c r="BK784" s="64"/>
      <c r="BL784" s="64"/>
      <c r="BM784" s="62"/>
      <c r="BN784" s="64"/>
    </row>
    <row r="785" spans="1:66" ht="15.75" customHeight="1">
      <c r="A785" s="87"/>
      <c r="B785" s="89"/>
      <c r="C785" s="89"/>
      <c r="D785" s="89"/>
      <c r="E785" s="64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  <c r="AK785" s="64"/>
      <c r="AL785" s="64"/>
      <c r="AM785" s="64"/>
      <c r="AN785" s="64"/>
      <c r="AO785" s="64"/>
      <c r="AP785" s="64"/>
      <c r="AQ785" s="64"/>
      <c r="AR785" s="64"/>
      <c r="AS785" s="64"/>
      <c r="AT785" s="64"/>
      <c r="AU785" s="64"/>
      <c r="AV785" s="64"/>
      <c r="AW785" s="64"/>
      <c r="AX785" s="64"/>
      <c r="AY785" s="64"/>
      <c r="AZ785" s="64"/>
      <c r="BA785" s="64"/>
      <c r="BB785" s="64"/>
      <c r="BC785" s="64"/>
      <c r="BD785" s="64"/>
      <c r="BE785" s="64"/>
      <c r="BF785" s="64"/>
      <c r="BG785" s="64"/>
      <c r="BH785" s="64"/>
      <c r="BI785" s="64"/>
      <c r="BJ785" s="64"/>
      <c r="BK785" s="64"/>
      <c r="BL785" s="64"/>
      <c r="BM785" s="62"/>
      <c r="BN785" s="64"/>
    </row>
    <row r="786" spans="1:66" ht="15.75" customHeight="1">
      <c r="A786" s="87"/>
      <c r="B786" s="89"/>
      <c r="C786" s="89"/>
      <c r="D786" s="89"/>
      <c r="E786" s="64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  <c r="AK786" s="64"/>
      <c r="AL786" s="64"/>
      <c r="AM786" s="64"/>
      <c r="AN786" s="64"/>
      <c r="AO786" s="64"/>
      <c r="AP786" s="64"/>
      <c r="AQ786" s="64"/>
      <c r="AR786" s="64"/>
      <c r="AS786" s="64"/>
      <c r="AT786" s="64"/>
      <c r="AU786" s="64"/>
      <c r="AV786" s="64"/>
      <c r="AW786" s="64"/>
      <c r="AX786" s="64"/>
      <c r="AY786" s="64"/>
      <c r="AZ786" s="64"/>
      <c r="BA786" s="64"/>
      <c r="BB786" s="64"/>
      <c r="BC786" s="64"/>
      <c r="BD786" s="64"/>
      <c r="BE786" s="64"/>
      <c r="BF786" s="64"/>
      <c r="BG786" s="64"/>
      <c r="BH786" s="64"/>
      <c r="BI786" s="64"/>
      <c r="BJ786" s="64"/>
      <c r="BK786" s="64"/>
      <c r="BL786" s="64"/>
      <c r="BM786" s="62"/>
      <c r="BN786" s="64"/>
    </row>
    <row r="787" spans="1:66" ht="15.75" customHeight="1">
      <c r="A787" s="87"/>
      <c r="B787" s="89"/>
      <c r="C787" s="89"/>
      <c r="D787" s="89"/>
      <c r="E787" s="64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  <c r="AK787" s="64"/>
      <c r="AL787" s="64"/>
      <c r="AM787" s="64"/>
      <c r="AN787" s="64"/>
      <c r="AO787" s="64"/>
      <c r="AP787" s="64"/>
      <c r="AQ787" s="64"/>
      <c r="AR787" s="64"/>
      <c r="AS787" s="64"/>
      <c r="AT787" s="64"/>
      <c r="AU787" s="64"/>
      <c r="AV787" s="64"/>
      <c r="AW787" s="64"/>
      <c r="AX787" s="64"/>
      <c r="AY787" s="64"/>
      <c r="AZ787" s="64"/>
      <c r="BA787" s="64"/>
      <c r="BB787" s="64"/>
      <c r="BC787" s="64"/>
      <c r="BD787" s="64"/>
      <c r="BE787" s="64"/>
      <c r="BF787" s="64"/>
      <c r="BG787" s="64"/>
      <c r="BH787" s="64"/>
      <c r="BI787" s="64"/>
      <c r="BJ787" s="64"/>
      <c r="BK787" s="64"/>
      <c r="BL787" s="64"/>
      <c r="BM787" s="62"/>
      <c r="BN787" s="64"/>
    </row>
    <row r="788" spans="1:66" ht="15.75" customHeight="1">
      <c r="A788" s="87"/>
      <c r="B788" s="89"/>
      <c r="C788" s="89"/>
      <c r="D788" s="89"/>
      <c r="E788" s="64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  <c r="AK788" s="64"/>
      <c r="AL788" s="64"/>
      <c r="AM788" s="64"/>
      <c r="AN788" s="64"/>
      <c r="AO788" s="64"/>
      <c r="AP788" s="64"/>
      <c r="AQ788" s="64"/>
      <c r="AR788" s="64"/>
      <c r="AS788" s="64"/>
      <c r="AT788" s="64"/>
      <c r="AU788" s="64"/>
      <c r="AV788" s="64"/>
      <c r="AW788" s="64"/>
      <c r="AX788" s="64"/>
      <c r="AY788" s="64"/>
      <c r="AZ788" s="64"/>
      <c r="BA788" s="64"/>
      <c r="BB788" s="64"/>
      <c r="BC788" s="64"/>
      <c r="BD788" s="64"/>
      <c r="BE788" s="64"/>
      <c r="BF788" s="64"/>
      <c r="BG788" s="64"/>
      <c r="BH788" s="64"/>
      <c r="BI788" s="64"/>
      <c r="BJ788" s="64"/>
      <c r="BK788" s="64"/>
      <c r="BL788" s="64"/>
      <c r="BM788" s="62"/>
      <c r="BN788" s="64"/>
    </row>
    <row r="789" spans="1:66" ht="15.75" customHeight="1">
      <c r="A789" s="87"/>
      <c r="B789" s="89"/>
      <c r="C789" s="89"/>
      <c r="D789" s="89"/>
      <c r="E789" s="64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  <c r="AK789" s="64"/>
      <c r="AL789" s="64"/>
      <c r="AM789" s="64"/>
      <c r="AN789" s="64"/>
      <c r="AO789" s="64"/>
      <c r="AP789" s="64"/>
      <c r="AQ789" s="64"/>
      <c r="AR789" s="64"/>
      <c r="AS789" s="64"/>
      <c r="AT789" s="64"/>
      <c r="AU789" s="64"/>
      <c r="AV789" s="64"/>
      <c r="AW789" s="64"/>
      <c r="AX789" s="64"/>
      <c r="AY789" s="64"/>
      <c r="AZ789" s="64"/>
      <c r="BA789" s="64"/>
      <c r="BB789" s="64"/>
      <c r="BC789" s="64"/>
      <c r="BD789" s="64"/>
      <c r="BE789" s="64"/>
      <c r="BF789" s="64"/>
      <c r="BG789" s="64"/>
      <c r="BH789" s="64"/>
      <c r="BI789" s="64"/>
      <c r="BJ789" s="64"/>
      <c r="BK789" s="64"/>
      <c r="BL789" s="64"/>
      <c r="BM789" s="62"/>
      <c r="BN789" s="64"/>
    </row>
    <row r="790" spans="1:66" ht="15.75" customHeight="1">
      <c r="A790" s="87"/>
      <c r="B790" s="89"/>
      <c r="C790" s="89"/>
      <c r="D790" s="89"/>
      <c r="E790" s="64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  <c r="AK790" s="64"/>
      <c r="AL790" s="64"/>
      <c r="AM790" s="64"/>
      <c r="AN790" s="64"/>
      <c r="AO790" s="64"/>
      <c r="AP790" s="64"/>
      <c r="AQ790" s="64"/>
      <c r="AR790" s="64"/>
      <c r="AS790" s="64"/>
      <c r="AT790" s="64"/>
      <c r="AU790" s="64"/>
      <c r="AV790" s="64"/>
      <c r="AW790" s="64"/>
      <c r="AX790" s="64"/>
      <c r="AY790" s="64"/>
      <c r="AZ790" s="64"/>
      <c r="BA790" s="64"/>
      <c r="BB790" s="64"/>
      <c r="BC790" s="64"/>
      <c r="BD790" s="64"/>
      <c r="BE790" s="64"/>
      <c r="BF790" s="64"/>
      <c r="BG790" s="64"/>
      <c r="BH790" s="64"/>
      <c r="BI790" s="64"/>
      <c r="BJ790" s="64"/>
      <c r="BK790" s="64"/>
      <c r="BL790" s="64"/>
      <c r="BM790" s="62"/>
      <c r="BN790" s="64"/>
    </row>
    <row r="791" spans="1:66" ht="15.75" customHeight="1">
      <c r="A791" s="87"/>
      <c r="B791" s="89"/>
      <c r="C791" s="89"/>
      <c r="D791" s="89"/>
      <c r="E791" s="64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  <c r="AK791" s="64"/>
      <c r="AL791" s="64"/>
      <c r="AM791" s="64"/>
      <c r="AN791" s="64"/>
      <c r="AO791" s="64"/>
      <c r="AP791" s="64"/>
      <c r="AQ791" s="64"/>
      <c r="AR791" s="64"/>
      <c r="AS791" s="64"/>
      <c r="AT791" s="64"/>
      <c r="AU791" s="64"/>
      <c r="AV791" s="64"/>
      <c r="AW791" s="64"/>
      <c r="AX791" s="64"/>
      <c r="AY791" s="64"/>
      <c r="AZ791" s="64"/>
      <c r="BA791" s="64"/>
      <c r="BB791" s="64"/>
      <c r="BC791" s="64"/>
      <c r="BD791" s="64"/>
      <c r="BE791" s="64"/>
      <c r="BF791" s="64"/>
      <c r="BG791" s="64"/>
      <c r="BH791" s="64"/>
      <c r="BI791" s="64"/>
      <c r="BJ791" s="64"/>
      <c r="BK791" s="64"/>
      <c r="BL791" s="64"/>
      <c r="BM791" s="62"/>
      <c r="BN791" s="64"/>
    </row>
    <row r="792" spans="1:66" ht="15.75" customHeight="1">
      <c r="A792" s="87"/>
      <c r="B792" s="89"/>
      <c r="C792" s="89"/>
      <c r="D792" s="89"/>
      <c r="E792" s="64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  <c r="AK792" s="64"/>
      <c r="AL792" s="64"/>
      <c r="AM792" s="64"/>
      <c r="AN792" s="64"/>
      <c r="AO792" s="64"/>
      <c r="AP792" s="64"/>
      <c r="AQ792" s="64"/>
      <c r="AR792" s="64"/>
      <c r="AS792" s="64"/>
      <c r="AT792" s="64"/>
      <c r="AU792" s="64"/>
      <c r="AV792" s="64"/>
      <c r="AW792" s="64"/>
      <c r="AX792" s="64"/>
      <c r="AY792" s="64"/>
      <c r="AZ792" s="64"/>
      <c r="BA792" s="64"/>
      <c r="BB792" s="64"/>
      <c r="BC792" s="64"/>
      <c r="BD792" s="64"/>
      <c r="BE792" s="64"/>
      <c r="BF792" s="64"/>
      <c r="BG792" s="64"/>
      <c r="BH792" s="64"/>
      <c r="BI792" s="64"/>
      <c r="BJ792" s="64"/>
      <c r="BK792" s="64"/>
      <c r="BL792" s="64"/>
      <c r="BM792" s="62"/>
      <c r="BN792" s="64"/>
    </row>
    <row r="793" spans="1:66" ht="15.75" customHeight="1">
      <c r="A793" s="87"/>
      <c r="B793" s="89"/>
      <c r="C793" s="89"/>
      <c r="D793" s="89"/>
      <c r="E793" s="64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  <c r="AK793" s="64"/>
      <c r="AL793" s="64"/>
      <c r="AM793" s="64"/>
      <c r="AN793" s="64"/>
      <c r="AO793" s="64"/>
      <c r="AP793" s="64"/>
      <c r="AQ793" s="64"/>
      <c r="AR793" s="64"/>
      <c r="AS793" s="64"/>
      <c r="AT793" s="64"/>
      <c r="AU793" s="64"/>
      <c r="AV793" s="64"/>
      <c r="AW793" s="64"/>
      <c r="AX793" s="64"/>
      <c r="AY793" s="64"/>
      <c r="AZ793" s="64"/>
      <c r="BA793" s="64"/>
      <c r="BB793" s="64"/>
      <c r="BC793" s="64"/>
      <c r="BD793" s="64"/>
      <c r="BE793" s="64"/>
      <c r="BF793" s="64"/>
      <c r="BG793" s="64"/>
      <c r="BH793" s="64"/>
      <c r="BI793" s="64"/>
      <c r="BJ793" s="64"/>
      <c r="BK793" s="64"/>
      <c r="BL793" s="64"/>
      <c r="BM793" s="62"/>
      <c r="BN793" s="64"/>
    </row>
    <row r="794" spans="1:66" ht="15.75" customHeight="1">
      <c r="A794" s="87"/>
      <c r="B794" s="89"/>
      <c r="C794" s="89"/>
      <c r="D794" s="89"/>
      <c r="E794" s="64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  <c r="AK794" s="64"/>
      <c r="AL794" s="64"/>
      <c r="AM794" s="64"/>
      <c r="AN794" s="64"/>
      <c r="AO794" s="64"/>
      <c r="AP794" s="64"/>
      <c r="AQ794" s="64"/>
      <c r="AR794" s="64"/>
      <c r="AS794" s="64"/>
      <c r="AT794" s="64"/>
      <c r="AU794" s="64"/>
      <c r="AV794" s="64"/>
      <c r="AW794" s="64"/>
      <c r="AX794" s="64"/>
      <c r="AY794" s="64"/>
      <c r="AZ794" s="64"/>
      <c r="BA794" s="64"/>
      <c r="BB794" s="64"/>
      <c r="BC794" s="64"/>
      <c r="BD794" s="64"/>
      <c r="BE794" s="64"/>
      <c r="BF794" s="64"/>
      <c r="BG794" s="64"/>
      <c r="BH794" s="64"/>
      <c r="BI794" s="64"/>
      <c r="BJ794" s="64"/>
      <c r="BK794" s="64"/>
      <c r="BL794" s="64"/>
      <c r="BM794" s="62"/>
      <c r="BN794" s="64"/>
    </row>
    <row r="795" spans="1:66" ht="15.75" customHeight="1">
      <c r="A795" s="87"/>
      <c r="B795" s="89"/>
      <c r="C795" s="89"/>
      <c r="D795" s="89"/>
      <c r="E795" s="64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  <c r="AK795" s="64"/>
      <c r="AL795" s="64"/>
      <c r="AM795" s="64"/>
      <c r="AN795" s="64"/>
      <c r="AO795" s="64"/>
      <c r="AP795" s="64"/>
      <c r="AQ795" s="64"/>
      <c r="AR795" s="64"/>
      <c r="AS795" s="64"/>
      <c r="AT795" s="64"/>
      <c r="AU795" s="64"/>
      <c r="AV795" s="64"/>
      <c r="AW795" s="64"/>
      <c r="AX795" s="64"/>
      <c r="AY795" s="64"/>
      <c r="AZ795" s="64"/>
      <c r="BA795" s="64"/>
      <c r="BB795" s="64"/>
      <c r="BC795" s="64"/>
      <c r="BD795" s="64"/>
      <c r="BE795" s="64"/>
      <c r="BF795" s="64"/>
      <c r="BG795" s="64"/>
      <c r="BH795" s="64"/>
      <c r="BI795" s="64"/>
      <c r="BJ795" s="64"/>
      <c r="BK795" s="64"/>
      <c r="BL795" s="64"/>
      <c r="BM795" s="62"/>
      <c r="BN795" s="64"/>
    </row>
    <row r="796" spans="1:66" ht="15.75" customHeight="1">
      <c r="A796" s="87"/>
      <c r="B796" s="89"/>
      <c r="C796" s="89"/>
      <c r="D796" s="89"/>
      <c r="E796" s="64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  <c r="AK796" s="64"/>
      <c r="AL796" s="64"/>
      <c r="AM796" s="64"/>
      <c r="AN796" s="64"/>
      <c r="AO796" s="64"/>
      <c r="AP796" s="64"/>
      <c r="AQ796" s="64"/>
      <c r="AR796" s="64"/>
      <c r="AS796" s="64"/>
      <c r="AT796" s="64"/>
      <c r="AU796" s="64"/>
      <c r="AV796" s="64"/>
      <c r="AW796" s="64"/>
      <c r="AX796" s="64"/>
      <c r="AY796" s="64"/>
      <c r="AZ796" s="64"/>
      <c r="BA796" s="64"/>
      <c r="BB796" s="64"/>
      <c r="BC796" s="64"/>
      <c r="BD796" s="64"/>
      <c r="BE796" s="64"/>
      <c r="BF796" s="64"/>
      <c r="BG796" s="64"/>
      <c r="BH796" s="64"/>
      <c r="BI796" s="64"/>
      <c r="BJ796" s="64"/>
      <c r="BK796" s="64"/>
      <c r="BL796" s="64"/>
      <c r="BM796" s="62"/>
      <c r="BN796" s="64"/>
    </row>
    <row r="797" spans="1:66" ht="15.75" customHeight="1">
      <c r="A797" s="87"/>
      <c r="B797" s="89"/>
      <c r="C797" s="89"/>
      <c r="D797" s="89"/>
      <c r="E797" s="64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  <c r="AK797" s="64"/>
      <c r="AL797" s="64"/>
      <c r="AM797" s="64"/>
      <c r="AN797" s="64"/>
      <c r="AO797" s="64"/>
      <c r="AP797" s="64"/>
      <c r="AQ797" s="64"/>
      <c r="AR797" s="64"/>
      <c r="AS797" s="64"/>
      <c r="AT797" s="64"/>
      <c r="AU797" s="64"/>
      <c r="AV797" s="64"/>
      <c r="AW797" s="64"/>
      <c r="AX797" s="64"/>
      <c r="AY797" s="64"/>
      <c r="AZ797" s="64"/>
      <c r="BA797" s="64"/>
      <c r="BB797" s="64"/>
      <c r="BC797" s="64"/>
      <c r="BD797" s="64"/>
      <c r="BE797" s="64"/>
      <c r="BF797" s="64"/>
      <c r="BG797" s="64"/>
      <c r="BH797" s="64"/>
      <c r="BI797" s="64"/>
      <c r="BJ797" s="64"/>
      <c r="BK797" s="64"/>
      <c r="BL797" s="64"/>
      <c r="BM797" s="62"/>
      <c r="BN797" s="64"/>
    </row>
    <row r="798" spans="1:66" ht="15.75" customHeight="1">
      <c r="A798" s="87"/>
      <c r="B798" s="89"/>
      <c r="C798" s="89"/>
      <c r="D798" s="89"/>
      <c r="E798" s="64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  <c r="AK798" s="64"/>
      <c r="AL798" s="64"/>
      <c r="AM798" s="64"/>
      <c r="AN798" s="64"/>
      <c r="AO798" s="64"/>
      <c r="AP798" s="64"/>
      <c r="AQ798" s="64"/>
      <c r="AR798" s="64"/>
      <c r="AS798" s="64"/>
      <c r="AT798" s="64"/>
      <c r="AU798" s="64"/>
      <c r="AV798" s="64"/>
      <c r="AW798" s="64"/>
      <c r="AX798" s="64"/>
      <c r="AY798" s="64"/>
      <c r="AZ798" s="64"/>
      <c r="BA798" s="64"/>
      <c r="BB798" s="64"/>
      <c r="BC798" s="64"/>
      <c r="BD798" s="64"/>
      <c r="BE798" s="64"/>
      <c r="BF798" s="64"/>
      <c r="BG798" s="64"/>
      <c r="BH798" s="64"/>
      <c r="BI798" s="64"/>
      <c r="BJ798" s="64"/>
      <c r="BK798" s="64"/>
      <c r="BL798" s="64"/>
      <c r="BM798" s="62"/>
      <c r="BN798" s="64"/>
    </row>
    <row r="799" spans="1:66" ht="15.75" customHeight="1">
      <c r="A799" s="87"/>
      <c r="B799" s="89"/>
      <c r="C799" s="89"/>
      <c r="D799" s="89"/>
      <c r="E799" s="64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  <c r="AK799" s="64"/>
      <c r="AL799" s="64"/>
      <c r="AM799" s="64"/>
      <c r="AN799" s="64"/>
      <c r="AO799" s="64"/>
      <c r="AP799" s="64"/>
      <c r="AQ799" s="64"/>
      <c r="AR799" s="64"/>
      <c r="AS799" s="64"/>
      <c r="AT799" s="64"/>
      <c r="AU799" s="64"/>
      <c r="AV799" s="64"/>
      <c r="AW799" s="64"/>
      <c r="AX799" s="64"/>
      <c r="AY799" s="64"/>
      <c r="AZ799" s="64"/>
      <c r="BA799" s="64"/>
      <c r="BB799" s="64"/>
      <c r="BC799" s="64"/>
      <c r="BD799" s="64"/>
      <c r="BE799" s="64"/>
      <c r="BF799" s="64"/>
      <c r="BG799" s="64"/>
      <c r="BH799" s="64"/>
      <c r="BI799" s="64"/>
      <c r="BJ799" s="64"/>
      <c r="BK799" s="64"/>
      <c r="BL799" s="64"/>
      <c r="BM799" s="62"/>
      <c r="BN799" s="64"/>
    </row>
    <row r="800" spans="1:66" ht="15.75" customHeight="1">
      <c r="A800" s="87"/>
      <c r="B800" s="89"/>
      <c r="C800" s="89"/>
      <c r="D800" s="89"/>
      <c r="E800" s="64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  <c r="AK800" s="64"/>
      <c r="AL800" s="64"/>
      <c r="AM800" s="64"/>
      <c r="AN800" s="64"/>
      <c r="AO800" s="64"/>
      <c r="AP800" s="64"/>
      <c r="AQ800" s="64"/>
      <c r="AR800" s="64"/>
      <c r="AS800" s="64"/>
      <c r="AT800" s="64"/>
      <c r="AU800" s="64"/>
      <c r="AV800" s="64"/>
      <c r="AW800" s="64"/>
      <c r="AX800" s="64"/>
      <c r="AY800" s="64"/>
      <c r="AZ800" s="64"/>
      <c r="BA800" s="64"/>
      <c r="BB800" s="64"/>
      <c r="BC800" s="64"/>
      <c r="BD800" s="64"/>
      <c r="BE800" s="64"/>
      <c r="BF800" s="64"/>
      <c r="BG800" s="64"/>
      <c r="BH800" s="64"/>
      <c r="BI800" s="64"/>
      <c r="BJ800" s="64"/>
      <c r="BK800" s="64"/>
      <c r="BL800" s="64"/>
      <c r="BM800" s="62"/>
      <c r="BN800" s="64"/>
    </row>
    <row r="801" spans="1:66" ht="15.75" customHeight="1">
      <c r="A801" s="87"/>
      <c r="B801" s="89"/>
      <c r="C801" s="89"/>
      <c r="D801" s="89"/>
      <c r="E801" s="64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  <c r="AK801" s="64"/>
      <c r="AL801" s="64"/>
      <c r="AM801" s="64"/>
      <c r="AN801" s="64"/>
      <c r="AO801" s="64"/>
      <c r="AP801" s="64"/>
      <c r="AQ801" s="64"/>
      <c r="AR801" s="64"/>
      <c r="AS801" s="64"/>
      <c r="AT801" s="64"/>
      <c r="AU801" s="64"/>
      <c r="AV801" s="64"/>
      <c r="AW801" s="64"/>
      <c r="AX801" s="64"/>
      <c r="AY801" s="64"/>
      <c r="AZ801" s="64"/>
      <c r="BA801" s="64"/>
      <c r="BB801" s="64"/>
      <c r="BC801" s="64"/>
      <c r="BD801" s="64"/>
      <c r="BE801" s="64"/>
      <c r="BF801" s="64"/>
      <c r="BG801" s="64"/>
      <c r="BH801" s="64"/>
      <c r="BI801" s="64"/>
      <c r="BJ801" s="64"/>
      <c r="BK801" s="64"/>
      <c r="BL801" s="64"/>
      <c r="BM801" s="62"/>
      <c r="BN801" s="64"/>
    </row>
    <row r="802" spans="1:66" ht="15.75" customHeight="1">
      <c r="A802" s="87"/>
      <c r="B802" s="89"/>
      <c r="C802" s="89"/>
      <c r="D802" s="89"/>
      <c r="E802" s="64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  <c r="AK802" s="64"/>
      <c r="AL802" s="64"/>
      <c r="AM802" s="64"/>
      <c r="AN802" s="64"/>
      <c r="AO802" s="64"/>
      <c r="AP802" s="64"/>
      <c r="AQ802" s="64"/>
      <c r="AR802" s="64"/>
      <c r="AS802" s="64"/>
      <c r="AT802" s="64"/>
      <c r="AU802" s="64"/>
      <c r="AV802" s="64"/>
      <c r="AW802" s="64"/>
      <c r="AX802" s="64"/>
      <c r="AY802" s="64"/>
      <c r="AZ802" s="64"/>
      <c r="BA802" s="64"/>
      <c r="BB802" s="64"/>
      <c r="BC802" s="64"/>
      <c r="BD802" s="64"/>
      <c r="BE802" s="64"/>
      <c r="BF802" s="64"/>
      <c r="BG802" s="64"/>
      <c r="BH802" s="64"/>
      <c r="BI802" s="64"/>
      <c r="BJ802" s="64"/>
      <c r="BK802" s="64"/>
      <c r="BL802" s="64"/>
      <c r="BM802" s="62"/>
      <c r="BN802" s="64"/>
    </row>
    <row r="803" spans="1:66" ht="15.75" customHeight="1">
      <c r="A803" s="87"/>
      <c r="B803" s="89"/>
      <c r="C803" s="89"/>
      <c r="D803" s="89"/>
      <c r="E803" s="64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  <c r="AK803" s="64"/>
      <c r="AL803" s="64"/>
      <c r="AM803" s="64"/>
      <c r="AN803" s="64"/>
      <c r="AO803" s="64"/>
      <c r="AP803" s="64"/>
      <c r="AQ803" s="64"/>
      <c r="AR803" s="64"/>
      <c r="AS803" s="64"/>
      <c r="AT803" s="64"/>
      <c r="AU803" s="64"/>
      <c r="AV803" s="64"/>
      <c r="AW803" s="64"/>
      <c r="AX803" s="64"/>
      <c r="AY803" s="64"/>
      <c r="AZ803" s="64"/>
      <c r="BA803" s="64"/>
      <c r="BB803" s="64"/>
      <c r="BC803" s="64"/>
      <c r="BD803" s="64"/>
      <c r="BE803" s="64"/>
      <c r="BF803" s="64"/>
      <c r="BG803" s="64"/>
      <c r="BH803" s="64"/>
      <c r="BI803" s="64"/>
      <c r="BJ803" s="64"/>
      <c r="BK803" s="64"/>
      <c r="BL803" s="64"/>
      <c r="BM803" s="62"/>
      <c r="BN803" s="64"/>
    </row>
    <row r="804" spans="1:66" ht="15.75" customHeight="1">
      <c r="A804" s="87"/>
      <c r="B804" s="89"/>
      <c r="C804" s="89"/>
      <c r="D804" s="89"/>
      <c r="E804" s="64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  <c r="AK804" s="64"/>
      <c r="AL804" s="64"/>
      <c r="AM804" s="64"/>
      <c r="AN804" s="64"/>
      <c r="AO804" s="64"/>
      <c r="AP804" s="64"/>
      <c r="AQ804" s="64"/>
      <c r="AR804" s="64"/>
      <c r="AS804" s="64"/>
      <c r="AT804" s="64"/>
      <c r="AU804" s="64"/>
      <c r="AV804" s="64"/>
      <c r="AW804" s="64"/>
      <c r="AX804" s="64"/>
      <c r="AY804" s="64"/>
      <c r="AZ804" s="64"/>
      <c r="BA804" s="64"/>
      <c r="BB804" s="64"/>
      <c r="BC804" s="64"/>
      <c r="BD804" s="64"/>
      <c r="BE804" s="64"/>
      <c r="BF804" s="64"/>
      <c r="BG804" s="64"/>
      <c r="BH804" s="64"/>
      <c r="BI804" s="64"/>
      <c r="BJ804" s="64"/>
      <c r="BK804" s="64"/>
      <c r="BL804" s="64"/>
      <c r="BM804" s="62"/>
      <c r="BN804" s="64"/>
    </row>
    <row r="805" spans="1:66" ht="15.75" customHeight="1">
      <c r="A805" s="87"/>
      <c r="B805" s="89"/>
      <c r="C805" s="89"/>
      <c r="D805" s="89"/>
      <c r="E805" s="64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  <c r="AK805" s="64"/>
      <c r="AL805" s="64"/>
      <c r="AM805" s="64"/>
      <c r="AN805" s="64"/>
      <c r="AO805" s="64"/>
      <c r="AP805" s="64"/>
      <c r="AQ805" s="64"/>
      <c r="AR805" s="64"/>
      <c r="AS805" s="64"/>
      <c r="AT805" s="64"/>
      <c r="AU805" s="64"/>
      <c r="AV805" s="64"/>
      <c r="AW805" s="64"/>
      <c r="AX805" s="64"/>
      <c r="AY805" s="64"/>
      <c r="AZ805" s="64"/>
      <c r="BA805" s="64"/>
      <c r="BB805" s="64"/>
      <c r="BC805" s="64"/>
      <c r="BD805" s="64"/>
      <c r="BE805" s="64"/>
      <c r="BF805" s="64"/>
      <c r="BG805" s="64"/>
      <c r="BH805" s="64"/>
      <c r="BI805" s="64"/>
      <c r="BJ805" s="64"/>
      <c r="BK805" s="64"/>
      <c r="BL805" s="64"/>
      <c r="BM805" s="62"/>
      <c r="BN805" s="64"/>
    </row>
    <row r="806" spans="1:66" ht="15.75" customHeight="1">
      <c r="A806" s="87"/>
      <c r="B806" s="89"/>
      <c r="C806" s="89"/>
      <c r="D806" s="89"/>
      <c r="E806" s="64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  <c r="AK806" s="64"/>
      <c r="AL806" s="64"/>
      <c r="AM806" s="64"/>
      <c r="AN806" s="64"/>
      <c r="AO806" s="64"/>
      <c r="AP806" s="64"/>
      <c r="AQ806" s="64"/>
      <c r="AR806" s="64"/>
      <c r="AS806" s="64"/>
      <c r="AT806" s="64"/>
      <c r="AU806" s="64"/>
      <c r="AV806" s="64"/>
      <c r="AW806" s="64"/>
      <c r="AX806" s="64"/>
      <c r="AY806" s="64"/>
      <c r="AZ806" s="64"/>
      <c r="BA806" s="64"/>
      <c r="BB806" s="64"/>
      <c r="BC806" s="64"/>
      <c r="BD806" s="64"/>
      <c r="BE806" s="64"/>
      <c r="BF806" s="64"/>
      <c r="BG806" s="64"/>
      <c r="BH806" s="64"/>
      <c r="BI806" s="64"/>
      <c r="BJ806" s="64"/>
      <c r="BK806" s="64"/>
      <c r="BL806" s="64"/>
      <c r="BM806" s="62"/>
      <c r="BN806" s="64"/>
    </row>
    <row r="807" spans="1:66" ht="15.75" customHeight="1">
      <c r="A807" s="87"/>
      <c r="B807" s="89"/>
      <c r="C807" s="89"/>
      <c r="D807" s="89"/>
      <c r="E807" s="64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  <c r="AK807" s="64"/>
      <c r="AL807" s="64"/>
      <c r="AM807" s="64"/>
      <c r="AN807" s="64"/>
      <c r="AO807" s="64"/>
      <c r="AP807" s="64"/>
      <c r="AQ807" s="64"/>
      <c r="AR807" s="64"/>
      <c r="AS807" s="64"/>
      <c r="AT807" s="64"/>
      <c r="AU807" s="64"/>
      <c r="AV807" s="64"/>
      <c r="AW807" s="64"/>
      <c r="AX807" s="64"/>
      <c r="AY807" s="64"/>
      <c r="AZ807" s="64"/>
      <c r="BA807" s="64"/>
      <c r="BB807" s="64"/>
      <c r="BC807" s="64"/>
      <c r="BD807" s="64"/>
      <c r="BE807" s="64"/>
      <c r="BF807" s="64"/>
      <c r="BG807" s="64"/>
      <c r="BH807" s="64"/>
      <c r="BI807" s="64"/>
      <c r="BJ807" s="64"/>
      <c r="BK807" s="64"/>
      <c r="BL807" s="64"/>
      <c r="BM807" s="62"/>
      <c r="BN807" s="64"/>
    </row>
    <row r="808" spans="1:66" ht="15.75" customHeight="1">
      <c r="A808" s="87"/>
      <c r="B808" s="89"/>
      <c r="C808" s="89"/>
      <c r="D808" s="89"/>
      <c r="E808" s="64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  <c r="AK808" s="64"/>
      <c r="AL808" s="64"/>
      <c r="AM808" s="64"/>
      <c r="AN808" s="64"/>
      <c r="AO808" s="64"/>
      <c r="AP808" s="64"/>
      <c r="AQ808" s="64"/>
      <c r="AR808" s="64"/>
      <c r="AS808" s="64"/>
      <c r="AT808" s="64"/>
      <c r="AU808" s="64"/>
      <c r="AV808" s="64"/>
      <c r="AW808" s="64"/>
      <c r="AX808" s="64"/>
      <c r="AY808" s="64"/>
      <c r="AZ808" s="64"/>
      <c r="BA808" s="64"/>
      <c r="BB808" s="64"/>
      <c r="BC808" s="64"/>
      <c r="BD808" s="64"/>
      <c r="BE808" s="64"/>
      <c r="BF808" s="64"/>
      <c r="BG808" s="64"/>
      <c r="BH808" s="64"/>
      <c r="BI808" s="64"/>
      <c r="BJ808" s="64"/>
      <c r="BK808" s="64"/>
      <c r="BL808" s="64"/>
      <c r="BM808" s="62"/>
      <c r="BN808" s="64"/>
    </row>
    <row r="809" spans="1:66" ht="15.75" customHeight="1">
      <c r="A809" s="87"/>
      <c r="B809" s="89"/>
      <c r="C809" s="89"/>
      <c r="D809" s="89"/>
      <c r="E809" s="64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  <c r="AK809" s="64"/>
      <c r="AL809" s="64"/>
      <c r="AM809" s="64"/>
      <c r="AN809" s="64"/>
      <c r="AO809" s="64"/>
      <c r="AP809" s="64"/>
      <c r="AQ809" s="64"/>
      <c r="AR809" s="64"/>
      <c r="AS809" s="64"/>
      <c r="AT809" s="64"/>
      <c r="AU809" s="64"/>
      <c r="AV809" s="64"/>
      <c r="AW809" s="64"/>
      <c r="AX809" s="64"/>
      <c r="AY809" s="64"/>
      <c r="AZ809" s="64"/>
      <c r="BA809" s="64"/>
      <c r="BB809" s="64"/>
      <c r="BC809" s="64"/>
      <c r="BD809" s="64"/>
      <c r="BE809" s="64"/>
      <c r="BF809" s="64"/>
      <c r="BG809" s="64"/>
      <c r="BH809" s="64"/>
      <c r="BI809" s="64"/>
      <c r="BJ809" s="64"/>
      <c r="BK809" s="64"/>
      <c r="BL809" s="64"/>
      <c r="BM809" s="62"/>
      <c r="BN809" s="64"/>
    </row>
    <row r="810" spans="1:66" ht="15.75" customHeight="1">
      <c r="A810" s="87"/>
      <c r="B810" s="89"/>
      <c r="C810" s="89"/>
      <c r="D810" s="89"/>
      <c r="E810" s="64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  <c r="AK810" s="64"/>
      <c r="AL810" s="64"/>
      <c r="AM810" s="64"/>
      <c r="AN810" s="64"/>
      <c r="AO810" s="64"/>
      <c r="AP810" s="64"/>
      <c r="AQ810" s="64"/>
      <c r="AR810" s="64"/>
      <c r="AS810" s="64"/>
      <c r="AT810" s="64"/>
      <c r="AU810" s="64"/>
      <c r="AV810" s="64"/>
      <c r="AW810" s="64"/>
      <c r="AX810" s="64"/>
      <c r="AY810" s="64"/>
      <c r="AZ810" s="64"/>
      <c r="BA810" s="64"/>
      <c r="BB810" s="64"/>
      <c r="BC810" s="64"/>
      <c r="BD810" s="64"/>
      <c r="BE810" s="64"/>
      <c r="BF810" s="64"/>
      <c r="BG810" s="64"/>
      <c r="BH810" s="64"/>
      <c r="BI810" s="64"/>
      <c r="BJ810" s="64"/>
      <c r="BK810" s="64"/>
      <c r="BL810" s="64"/>
      <c r="BM810" s="62"/>
      <c r="BN810" s="64"/>
    </row>
    <row r="811" spans="1:66" ht="15.75" customHeight="1">
      <c r="A811" s="87"/>
      <c r="B811" s="89"/>
      <c r="C811" s="89"/>
      <c r="D811" s="89"/>
      <c r="E811" s="64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  <c r="AK811" s="64"/>
      <c r="AL811" s="64"/>
      <c r="AM811" s="64"/>
      <c r="AN811" s="64"/>
      <c r="AO811" s="64"/>
      <c r="AP811" s="64"/>
      <c r="AQ811" s="64"/>
      <c r="AR811" s="64"/>
      <c r="AS811" s="64"/>
      <c r="AT811" s="64"/>
      <c r="AU811" s="64"/>
      <c r="AV811" s="64"/>
      <c r="AW811" s="64"/>
      <c r="AX811" s="64"/>
      <c r="AY811" s="64"/>
      <c r="AZ811" s="64"/>
      <c r="BA811" s="64"/>
      <c r="BB811" s="64"/>
      <c r="BC811" s="64"/>
      <c r="BD811" s="64"/>
      <c r="BE811" s="64"/>
      <c r="BF811" s="64"/>
      <c r="BG811" s="64"/>
      <c r="BH811" s="64"/>
      <c r="BI811" s="64"/>
      <c r="BJ811" s="64"/>
      <c r="BK811" s="64"/>
      <c r="BL811" s="64"/>
      <c r="BM811" s="62"/>
      <c r="BN811" s="64"/>
    </row>
    <row r="812" spans="1:66" ht="15.75" customHeight="1">
      <c r="A812" s="87"/>
      <c r="B812" s="89"/>
      <c r="C812" s="89"/>
      <c r="D812" s="89"/>
      <c r="E812" s="64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  <c r="AK812" s="64"/>
      <c r="AL812" s="64"/>
      <c r="AM812" s="64"/>
      <c r="AN812" s="64"/>
      <c r="AO812" s="64"/>
      <c r="AP812" s="64"/>
      <c r="AQ812" s="64"/>
      <c r="AR812" s="64"/>
      <c r="AS812" s="64"/>
      <c r="AT812" s="64"/>
      <c r="AU812" s="64"/>
      <c r="AV812" s="64"/>
      <c r="AW812" s="64"/>
      <c r="AX812" s="64"/>
      <c r="AY812" s="64"/>
      <c r="AZ812" s="64"/>
      <c r="BA812" s="64"/>
      <c r="BB812" s="64"/>
      <c r="BC812" s="64"/>
      <c r="BD812" s="64"/>
      <c r="BE812" s="64"/>
      <c r="BF812" s="64"/>
      <c r="BG812" s="64"/>
      <c r="BH812" s="64"/>
      <c r="BI812" s="64"/>
      <c r="BJ812" s="64"/>
      <c r="BK812" s="64"/>
      <c r="BL812" s="64"/>
      <c r="BM812" s="62"/>
      <c r="BN812" s="64"/>
    </row>
    <row r="813" spans="1:66" ht="15.75" customHeight="1">
      <c r="A813" s="87"/>
      <c r="B813" s="89"/>
      <c r="C813" s="89"/>
      <c r="D813" s="89"/>
      <c r="E813" s="64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  <c r="AK813" s="64"/>
      <c r="AL813" s="64"/>
      <c r="AM813" s="64"/>
      <c r="AN813" s="64"/>
      <c r="AO813" s="64"/>
      <c r="AP813" s="64"/>
      <c r="AQ813" s="64"/>
      <c r="AR813" s="64"/>
      <c r="AS813" s="64"/>
      <c r="AT813" s="64"/>
      <c r="AU813" s="64"/>
      <c r="AV813" s="64"/>
      <c r="AW813" s="64"/>
      <c r="AX813" s="64"/>
      <c r="AY813" s="64"/>
      <c r="AZ813" s="64"/>
      <c r="BA813" s="64"/>
      <c r="BB813" s="64"/>
      <c r="BC813" s="64"/>
      <c r="BD813" s="64"/>
      <c r="BE813" s="64"/>
      <c r="BF813" s="64"/>
      <c r="BG813" s="64"/>
      <c r="BH813" s="64"/>
      <c r="BI813" s="64"/>
      <c r="BJ813" s="64"/>
      <c r="BK813" s="64"/>
      <c r="BL813" s="64"/>
      <c r="BM813" s="62"/>
      <c r="BN813" s="64"/>
    </row>
    <row r="814" spans="1:66" ht="15.75" customHeight="1">
      <c r="A814" s="87"/>
      <c r="B814" s="89"/>
      <c r="C814" s="89"/>
      <c r="D814" s="89"/>
      <c r="E814" s="64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  <c r="AK814" s="64"/>
      <c r="AL814" s="64"/>
      <c r="AM814" s="64"/>
      <c r="AN814" s="64"/>
      <c r="AO814" s="64"/>
      <c r="AP814" s="64"/>
      <c r="AQ814" s="64"/>
      <c r="AR814" s="64"/>
      <c r="AS814" s="64"/>
      <c r="AT814" s="64"/>
      <c r="AU814" s="64"/>
      <c r="AV814" s="64"/>
      <c r="AW814" s="64"/>
      <c r="AX814" s="64"/>
      <c r="AY814" s="64"/>
      <c r="AZ814" s="64"/>
      <c r="BA814" s="64"/>
      <c r="BB814" s="64"/>
      <c r="BC814" s="64"/>
      <c r="BD814" s="64"/>
      <c r="BE814" s="64"/>
      <c r="BF814" s="64"/>
      <c r="BG814" s="64"/>
      <c r="BH814" s="64"/>
      <c r="BI814" s="64"/>
      <c r="BJ814" s="64"/>
      <c r="BK814" s="64"/>
      <c r="BL814" s="64"/>
      <c r="BM814" s="62"/>
      <c r="BN814" s="64"/>
    </row>
    <row r="815" spans="1:66" ht="15.75" customHeight="1">
      <c r="A815" s="87"/>
      <c r="B815" s="89"/>
      <c r="C815" s="89"/>
      <c r="D815" s="89"/>
      <c r="E815" s="64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  <c r="AK815" s="64"/>
      <c r="AL815" s="64"/>
      <c r="AM815" s="64"/>
      <c r="AN815" s="64"/>
      <c r="AO815" s="64"/>
      <c r="AP815" s="64"/>
      <c r="AQ815" s="64"/>
      <c r="AR815" s="64"/>
      <c r="AS815" s="64"/>
      <c r="AT815" s="64"/>
      <c r="AU815" s="64"/>
      <c r="AV815" s="64"/>
      <c r="AW815" s="64"/>
      <c r="AX815" s="64"/>
      <c r="AY815" s="64"/>
      <c r="AZ815" s="64"/>
      <c r="BA815" s="64"/>
      <c r="BB815" s="64"/>
      <c r="BC815" s="64"/>
      <c r="BD815" s="64"/>
      <c r="BE815" s="64"/>
      <c r="BF815" s="64"/>
      <c r="BG815" s="64"/>
      <c r="BH815" s="64"/>
      <c r="BI815" s="64"/>
      <c r="BJ815" s="64"/>
      <c r="BK815" s="64"/>
      <c r="BL815" s="64"/>
      <c r="BM815" s="62"/>
      <c r="BN815" s="64"/>
    </row>
    <row r="816" spans="1:66" ht="15.75" customHeight="1">
      <c r="A816" s="87"/>
      <c r="B816" s="89"/>
      <c r="C816" s="89"/>
      <c r="D816" s="89"/>
      <c r="E816" s="64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  <c r="AK816" s="64"/>
      <c r="AL816" s="64"/>
      <c r="AM816" s="64"/>
      <c r="AN816" s="64"/>
      <c r="AO816" s="64"/>
      <c r="AP816" s="64"/>
      <c r="AQ816" s="64"/>
      <c r="AR816" s="64"/>
      <c r="AS816" s="64"/>
      <c r="AT816" s="64"/>
      <c r="AU816" s="64"/>
      <c r="AV816" s="64"/>
      <c r="AW816" s="64"/>
      <c r="AX816" s="64"/>
      <c r="AY816" s="64"/>
      <c r="AZ816" s="64"/>
      <c r="BA816" s="64"/>
      <c r="BB816" s="64"/>
      <c r="BC816" s="64"/>
      <c r="BD816" s="64"/>
      <c r="BE816" s="64"/>
      <c r="BF816" s="64"/>
      <c r="BG816" s="64"/>
      <c r="BH816" s="64"/>
      <c r="BI816" s="64"/>
      <c r="BJ816" s="64"/>
      <c r="BK816" s="64"/>
      <c r="BL816" s="64"/>
      <c r="BM816" s="62"/>
      <c r="BN816" s="64"/>
    </row>
    <row r="817" spans="1:66" ht="15.75" customHeight="1">
      <c r="A817" s="87"/>
      <c r="B817" s="89"/>
      <c r="C817" s="89"/>
      <c r="D817" s="89"/>
      <c r="E817" s="64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  <c r="AK817" s="64"/>
      <c r="AL817" s="64"/>
      <c r="AM817" s="64"/>
      <c r="AN817" s="64"/>
      <c r="AO817" s="64"/>
      <c r="AP817" s="64"/>
      <c r="AQ817" s="64"/>
      <c r="AR817" s="64"/>
      <c r="AS817" s="64"/>
      <c r="AT817" s="64"/>
      <c r="AU817" s="64"/>
      <c r="AV817" s="64"/>
      <c r="AW817" s="64"/>
      <c r="AX817" s="64"/>
      <c r="AY817" s="64"/>
      <c r="AZ817" s="64"/>
      <c r="BA817" s="64"/>
      <c r="BB817" s="64"/>
      <c r="BC817" s="64"/>
      <c r="BD817" s="64"/>
      <c r="BE817" s="64"/>
      <c r="BF817" s="64"/>
      <c r="BG817" s="64"/>
      <c r="BH817" s="64"/>
      <c r="BI817" s="64"/>
      <c r="BJ817" s="64"/>
      <c r="BK817" s="64"/>
      <c r="BL817" s="64"/>
      <c r="BM817" s="62"/>
      <c r="BN817" s="64"/>
    </row>
    <row r="818" spans="1:66" ht="15.75" customHeight="1">
      <c r="A818" s="87"/>
      <c r="B818" s="89"/>
      <c r="C818" s="89"/>
      <c r="D818" s="89"/>
      <c r="E818" s="64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  <c r="AK818" s="64"/>
      <c r="AL818" s="64"/>
      <c r="AM818" s="64"/>
      <c r="AN818" s="64"/>
      <c r="AO818" s="64"/>
      <c r="AP818" s="64"/>
      <c r="AQ818" s="64"/>
      <c r="AR818" s="64"/>
      <c r="AS818" s="64"/>
      <c r="AT818" s="64"/>
      <c r="AU818" s="64"/>
      <c r="AV818" s="64"/>
      <c r="AW818" s="64"/>
      <c r="AX818" s="64"/>
      <c r="AY818" s="64"/>
      <c r="AZ818" s="64"/>
      <c r="BA818" s="64"/>
      <c r="BB818" s="64"/>
      <c r="BC818" s="64"/>
      <c r="BD818" s="64"/>
      <c r="BE818" s="64"/>
      <c r="BF818" s="64"/>
      <c r="BG818" s="64"/>
      <c r="BH818" s="64"/>
      <c r="BI818" s="64"/>
      <c r="BJ818" s="64"/>
      <c r="BK818" s="64"/>
      <c r="BL818" s="64"/>
      <c r="BM818" s="62"/>
      <c r="BN818" s="64"/>
    </row>
    <row r="819" spans="1:66" ht="15.75" customHeight="1">
      <c r="A819" s="87"/>
      <c r="B819" s="89"/>
      <c r="C819" s="89"/>
      <c r="D819" s="89"/>
      <c r="E819" s="64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  <c r="AK819" s="64"/>
      <c r="AL819" s="64"/>
      <c r="AM819" s="64"/>
      <c r="AN819" s="64"/>
      <c r="AO819" s="64"/>
      <c r="AP819" s="64"/>
      <c r="AQ819" s="64"/>
      <c r="AR819" s="64"/>
      <c r="AS819" s="64"/>
      <c r="AT819" s="64"/>
      <c r="AU819" s="64"/>
      <c r="AV819" s="64"/>
      <c r="AW819" s="64"/>
      <c r="AX819" s="64"/>
      <c r="AY819" s="64"/>
      <c r="AZ819" s="64"/>
      <c r="BA819" s="64"/>
      <c r="BB819" s="64"/>
      <c r="BC819" s="64"/>
      <c r="BD819" s="64"/>
      <c r="BE819" s="64"/>
      <c r="BF819" s="64"/>
      <c r="BG819" s="64"/>
      <c r="BH819" s="64"/>
      <c r="BI819" s="64"/>
      <c r="BJ819" s="64"/>
      <c r="BK819" s="64"/>
      <c r="BL819" s="64"/>
      <c r="BM819" s="62"/>
      <c r="BN819" s="64"/>
    </row>
    <row r="820" spans="1:66" ht="15.75" customHeight="1">
      <c r="A820" s="87"/>
      <c r="B820" s="89"/>
      <c r="C820" s="89"/>
      <c r="D820" s="89"/>
      <c r="E820" s="64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  <c r="AK820" s="64"/>
      <c r="AL820" s="64"/>
      <c r="AM820" s="64"/>
      <c r="AN820" s="64"/>
      <c r="AO820" s="64"/>
      <c r="AP820" s="64"/>
      <c r="AQ820" s="64"/>
      <c r="AR820" s="64"/>
      <c r="AS820" s="64"/>
      <c r="AT820" s="64"/>
      <c r="AU820" s="64"/>
      <c r="AV820" s="64"/>
      <c r="AW820" s="64"/>
      <c r="AX820" s="64"/>
      <c r="AY820" s="64"/>
      <c r="AZ820" s="64"/>
      <c r="BA820" s="64"/>
      <c r="BB820" s="64"/>
      <c r="BC820" s="64"/>
      <c r="BD820" s="64"/>
      <c r="BE820" s="64"/>
      <c r="BF820" s="64"/>
      <c r="BG820" s="64"/>
      <c r="BH820" s="64"/>
      <c r="BI820" s="64"/>
      <c r="BJ820" s="64"/>
      <c r="BK820" s="64"/>
      <c r="BL820" s="64"/>
      <c r="BM820" s="62"/>
      <c r="BN820" s="64"/>
    </row>
    <row r="821" spans="1:66" ht="15.75" customHeight="1">
      <c r="A821" s="87"/>
      <c r="B821" s="89"/>
      <c r="C821" s="89"/>
      <c r="D821" s="89"/>
      <c r="E821" s="64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  <c r="AK821" s="64"/>
      <c r="AL821" s="64"/>
      <c r="AM821" s="64"/>
      <c r="AN821" s="64"/>
      <c r="AO821" s="64"/>
      <c r="AP821" s="64"/>
      <c r="AQ821" s="64"/>
      <c r="AR821" s="64"/>
      <c r="AS821" s="64"/>
      <c r="AT821" s="64"/>
      <c r="AU821" s="64"/>
      <c r="AV821" s="64"/>
      <c r="AW821" s="64"/>
      <c r="AX821" s="64"/>
      <c r="AY821" s="64"/>
      <c r="AZ821" s="64"/>
      <c r="BA821" s="64"/>
      <c r="BB821" s="64"/>
      <c r="BC821" s="64"/>
      <c r="BD821" s="64"/>
      <c r="BE821" s="64"/>
      <c r="BF821" s="64"/>
      <c r="BG821" s="64"/>
      <c r="BH821" s="64"/>
      <c r="BI821" s="64"/>
      <c r="BJ821" s="64"/>
      <c r="BK821" s="64"/>
      <c r="BL821" s="64"/>
      <c r="BM821" s="62"/>
      <c r="BN821" s="64"/>
    </row>
    <row r="822" spans="1:66" ht="15.75" customHeight="1">
      <c r="A822" s="87"/>
      <c r="B822" s="89"/>
      <c r="C822" s="89"/>
      <c r="D822" s="89"/>
      <c r="E822" s="64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  <c r="AK822" s="64"/>
      <c r="AL822" s="64"/>
      <c r="AM822" s="64"/>
      <c r="AN822" s="64"/>
      <c r="AO822" s="64"/>
      <c r="AP822" s="64"/>
      <c r="AQ822" s="64"/>
      <c r="AR822" s="64"/>
      <c r="AS822" s="64"/>
      <c r="AT822" s="64"/>
      <c r="AU822" s="64"/>
      <c r="AV822" s="64"/>
      <c r="AW822" s="64"/>
      <c r="AX822" s="64"/>
      <c r="AY822" s="64"/>
      <c r="AZ822" s="64"/>
      <c r="BA822" s="64"/>
      <c r="BB822" s="64"/>
      <c r="BC822" s="64"/>
      <c r="BD822" s="64"/>
      <c r="BE822" s="64"/>
      <c r="BF822" s="64"/>
      <c r="BG822" s="64"/>
      <c r="BH822" s="64"/>
      <c r="BI822" s="64"/>
      <c r="BJ822" s="64"/>
      <c r="BK822" s="64"/>
      <c r="BL822" s="64"/>
      <c r="BM822" s="62"/>
      <c r="BN822" s="64"/>
    </row>
    <row r="823" spans="1:66" ht="15.75" customHeight="1">
      <c r="A823" s="87"/>
      <c r="B823" s="89"/>
      <c r="C823" s="89"/>
      <c r="D823" s="89"/>
      <c r="E823" s="64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2"/>
      <c r="BN823" s="64"/>
    </row>
    <row r="824" spans="1:66" ht="15.75" customHeight="1">
      <c r="A824" s="87"/>
      <c r="B824" s="89"/>
      <c r="C824" s="89"/>
      <c r="D824" s="89"/>
      <c r="E824" s="64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  <c r="AK824" s="64"/>
      <c r="AL824" s="64"/>
      <c r="AM824" s="64"/>
      <c r="AN824" s="64"/>
      <c r="AO824" s="64"/>
      <c r="AP824" s="64"/>
      <c r="AQ824" s="64"/>
      <c r="AR824" s="64"/>
      <c r="AS824" s="64"/>
      <c r="AT824" s="64"/>
      <c r="AU824" s="64"/>
      <c r="AV824" s="64"/>
      <c r="AW824" s="64"/>
      <c r="AX824" s="64"/>
      <c r="AY824" s="64"/>
      <c r="AZ824" s="64"/>
      <c r="BA824" s="64"/>
      <c r="BB824" s="64"/>
      <c r="BC824" s="64"/>
      <c r="BD824" s="64"/>
      <c r="BE824" s="64"/>
      <c r="BF824" s="64"/>
      <c r="BG824" s="64"/>
      <c r="BH824" s="64"/>
      <c r="BI824" s="64"/>
      <c r="BJ824" s="64"/>
      <c r="BK824" s="64"/>
      <c r="BL824" s="64"/>
      <c r="BM824" s="62"/>
      <c r="BN824" s="64"/>
    </row>
    <row r="825" spans="1:66" ht="15.75" customHeight="1">
      <c r="A825" s="87"/>
      <c r="B825" s="89"/>
      <c r="C825" s="89"/>
      <c r="D825" s="89"/>
      <c r="E825" s="64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  <c r="AK825" s="64"/>
      <c r="AL825" s="64"/>
      <c r="AM825" s="64"/>
      <c r="AN825" s="64"/>
      <c r="AO825" s="64"/>
      <c r="AP825" s="64"/>
      <c r="AQ825" s="64"/>
      <c r="AR825" s="64"/>
      <c r="AS825" s="64"/>
      <c r="AT825" s="64"/>
      <c r="AU825" s="64"/>
      <c r="AV825" s="64"/>
      <c r="AW825" s="64"/>
      <c r="AX825" s="64"/>
      <c r="AY825" s="64"/>
      <c r="AZ825" s="64"/>
      <c r="BA825" s="64"/>
      <c r="BB825" s="64"/>
      <c r="BC825" s="64"/>
      <c r="BD825" s="64"/>
      <c r="BE825" s="64"/>
      <c r="BF825" s="64"/>
      <c r="BG825" s="64"/>
      <c r="BH825" s="64"/>
      <c r="BI825" s="64"/>
      <c r="BJ825" s="64"/>
      <c r="BK825" s="64"/>
      <c r="BL825" s="64"/>
      <c r="BM825" s="62"/>
      <c r="BN825" s="64"/>
    </row>
    <row r="826" spans="1:66" ht="15.75" customHeight="1">
      <c r="A826" s="87"/>
      <c r="B826" s="89"/>
      <c r="C826" s="89"/>
      <c r="D826" s="89"/>
      <c r="E826" s="64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  <c r="AK826" s="64"/>
      <c r="AL826" s="64"/>
      <c r="AM826" s="64"/>
      <c r="AN826" s="64"/>
      <c r="AO826" s="64"/>
      <c r="AP826" s="64"/>
      <c r="AQ826" s="64"/>
      <c r="AR826" s="64"/>
      <c r="AS826" s="64"/>
      <c r="AT826" s="64"/>
      <c r="AU826" s="64"/>
      <c r="AV826" s="64"/>
      <c r="AW826" s="64"/>
      <c r="AX826" s="64"/>
      <c r="AY826" s="64"/>
      <c r="AZ826" s="64"/>
      <c r="BA826" s="64"/>
      <c r="BB826" s="64"/>
      <c r="BC826" s="64"/>
      <c r="BD826" s="64"/>
      <c r="BE826" s="64"/>
      <c r="BF826" s="64"/>
      <c r="BG826" s="64"/>
      <c r="BH826" s="64"/>
      <c r="BI826" s="64"/>
      <c r="BJ826" s="64"/>
      <c r="BK826" s="64"/>
      <c r="BL826" s="64"/>
      <c r="BM826" s="62"/>
      <c r="BN826" s="64"/>
    </row>
    <row r="827" spans="1:66" ht="15.75" customHeight="1">
      <c r="A827" s="87"/>
      <c r="B827" s="89"/>
      <c r="C827" s="89"/>
      <c r="D827" s="89"/>
      <c r="E827" s="64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  <c r="AK827" s="64"/>
      <c r="AL827" s="64"/>
      <c r="AM827" s="64"/>
      <c r="AN827" s="64"/>
      <c r="AO827" s="64"/>
      <c r="AP827" s="64"/>
      <c r="AQ827" s="64"/>
      <c r="AR827" s="64"/>
      <c r="AS827" s="64"/>
      <c r="AT827" s="64"/>
      <c r="AU827" s="64"/>
      <c r="AV827" s="64"/>
      <c r="AW827" s="64"/>
      <c r="AX827" s="64"/>
      <c r="AY827" s="64"/>
      <c r="AZ827" s="64"/>
      <c r="BA827" s="64"/>
      <c r="BB827" s="64"/>
      <c r="BC827" s="64"/>
      <c r="BD827" s="64"/>
      <c r="BE827" s="64"/>
      <c r="BF827" s="64"/>
      <c r="BG827" s="64"/>
      <c r="BH827" s="64"/>
      <c r="BI827" s="64"/>
      <c r="BJ827" s="64"/>
      <c r="BK827" s="64"/>
      <c r="BL827" s="64"/>
      <c r="BM827" s="62"/>
      <c r="BN827" s="64"/>
    </row>
    <row r="828" spans="1:66" ht="15.75" customHeight="1">
      <c r="A828" s="87"/>
      <c r="B828" s="89"/>
      <c r="C828" s="89"/>
      <c r="D828" s="89"/>
      <c r="E828" s="64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  <c r="AK828" s="64"/>
      <c r="AL828" s="64"/>
      <c r="AM828" s="64"/>
      <c r="AN828" s="64"/>
      <c r="AO828" s="64"/>
      <c r="AP828" s="64"/>
      <c r="AQ828" s="64"/>
      <c r="AR828" s="64"/>
      <c r="AS828" s="64"/>
      <c r="AT828" s="64"/>
      <c r="AU828" s="64"/>
      <c r="AV828" s="64"/>
      <c r="AW828" s="64"/>
      <c r="AX828" s="64"/>
      <c r="AY828" s="64"/>
      <c r="AZ828" s="64"/>
      <c r="BA828" s="64"/>
      <c r="BB828" s="64"/>
      <c r="BC828" s="64"/>
      <c r="BD828" s="64"/>
      <c r="BE828" s="64"/>
      <c r="BF828" s="64"/>
      <c r="BG828" s="64"/>
      <c r="BH828" s="64"/>
      <c r="BI828" s="64"/>
      <c r="BJ828" s="64"/>
      <c r="BK828" s="64"/>
      <c r="BL828" s="64"/>
      <c r="BM828" s="62"/>
      <c r="BN828" s="64"/>
    </row>
    <row r="829" spans="1:66" ht="15.75" customHeight="1">
      <c r="A829" s="87"/>
      <c r="B829" s="89"/>
      <c r="C829" s="89"/>
      <c r="D829" s="89"/>
      <c r="E829" s="64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  <c r="AK829" s="64"/>
      <c r="AL829" s="64"/>
      <c r="AM829" s="64"/>
      <c r="AN829" s="64"/>
      <c r="AO829" s="64"/>
      <c r="AP829" s="64"/>
      <c r="AQ829" s="64"/>
      <c r="AR829" s="64"/>
      <c r="AS829" s="64"/>
      <c r="AT829" s="64"/>
      <c r="AU829" s="64"/>
      <c r="AV829" s="64"/>
      <c r="AW829" s="64"/>
      <c r="AX829" s="64"/>
      <c r="AY829" s="64"/>
      <c r="AZ829" s="64"/>
      <c r="BA829" s="64"/>
      <c r="BB829" s="64"/>
      <c r="BC829" s="64"/>
      <c r="BD829" s="64"/>
      <c r="BE829" s="64"/>
      <c r="BF829" s="64"/>
      <c r="BG829" s="64"/>
      <c r="BH829" s="64"/>
      <c r="BI829" s="64"/>
      <c r="BJ829" s="64"/>
      <c r="BK829" s="64"/>
      <c r="BL829" s="64"/>
      <c r="BM829" s="62"/>
      <c r="BN829" s="64"/>
    </row>
    <row r="830" spans="1:66" ht="15.75" customHeight="1">
      <c r="A830" s="87"/>
      <c r="B830" s="89"/>
      <c r="C830" s="89"/>
      <c r="D830" s="89"/>
      <c r="E830" s="64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  <c r="AK830" s="64"/>
      <c r="AL830" s="64"/>
      <c r="AM830" s="64"/>
      <c r="AN830" s="64"/>
      <c r="AO830" s="64"/>
      <c r="AP830" s="64"/>
      <c r="AQ830" s="64"/>
      <c r="AR830" s="64"/>
      <c r="AS830" s="64"/>
      <c r="AT830" s="64"/>
      <c r="AU830" s="64"/>
      <c r="AV830" s="64"/>
      <c r="AW830" s="64"/>
      <c r="AX830" s="64"/>
      <c r="AY830" s="64"/>
      <c r="AZ830" s="64"/>
      <c r="BA830" s="64"/>
      <c r="BB830" s="64"/>
      <c r="BC830" s="64"/>
      <c r="BD830" s="64"/>
      <c r="BE830" s="64"/>
      <c r="BF830" s="64"/>
      <c r="BG830" s="64"/>
      <c r="BH830" s="64"/>
      <c r="BI830" s="64"/>
      <c r="BJ830" s="64"/>
      <c r="BK830" s="64"/>
      <c r="BL830" s="64"/>
      <c r="BM830" s="62"/>
      <c r="BN830" s="64"/>
    </row>
    <row r="831" spans="1:66" ht="15.75" customHeight="1">
      <c r="A831" s="87"/>
      <c r="B831" s="89"/>
      <c r="C831" s="89"/>
      <c r="D831" s="89"/>
      <c r="E831" s="64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  <c r="AK831" s="64"/>
      <c r="AL831" s="64"/>
      <c r="AM831" s="64"/>
      <c r="AN831" s="64"/>
      <c r="AO831" s="64"/>
      <c r="AP831" s="64"/>
      <c r="AQ831" s="64"/>
      <c r="AR831" s="64"/>
      <c r="AS831" s="64"/>
      <c r="AT831" s="64"/>
      <c r="AU831" s="64"/>
      <c r="AV831" s="64"/>
      <c r="AW831" s="64"/>
      <c r="AX831" s="64"/>
      <c r="AY831" s="64"/>
      <c r="AZ831" s="64"/>
      <c r="BA831" s="64"/>
      <c r="BB831" s="64"/>
      <c r="BC831" s="64"/>
      <c r="BD831" s="64"/>
      <c r="BE831" s="64"/>
      <c r="BF831" s="64"/>
      <c r="BG831" s="64"/>
      <c r="BH831" s="64"/>
      <c r="BI831" s="64"/>
      <c r="BJ831" s="64"/>
      <c r="BK831" s="64"/>
      <c r="BL831" s="64"/>
      <c r="BM831" s="62"/>
      <c r="BN831" s="64"/>
    </row>
    <row r="832" spans="1:66" ht="15.75" customHeight="1">
      <c r="A832" s="87"/>
      <c r="B832" s="89"/>
      <c r="C832" s="89"/>
      <c r="D832" s="89"/>
      <c r="E832" s="64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  <c r="AK832" s="64"/>
      <c r="AL832" s="64"/>
      <c r="AM832" s="64"/>
      <c r="AN832" s="64"/>
      <c r="AO832" s="64"/>
      <c r="AP832" s="64"/>
      <c r="AQ832" s="64"/>
      <c r="AR832" s="64"/>
      <c r="AS832" s="64"/>
      <c r="AT832" s="64"/>
      <c r="AU832" s="64"/>
      <c r="AV832" s="64"/>
      <c r="AW832" s="64"/>
      <c r="AX832" s="64"/>
      <c r="AY832" s="64"/>
      <c r="AZ832" s="64"/>
      <c r="BA832" s="64"/>
      <c r="BB832" s="64"/>
      <c r="BC832" s="64"/>
      <c r="BD832" s="64"/>
      <c r="BE832" s="64"/>
      <c r="BF832" s="64"/>
      <c r="BG832" s="64"/>
      <c r="BH832" s="64"/>
      <c r="BI832" s="64"/>
      <c r="BJ832" s="64"/>
      <c r="BK832" s="64"/>
      <c r="BL832" s="64"/>
      <c r="BM832" s="62"/>
      <c r="BN832" s="64"/>
    </row>
    <row r="833" spans="1:66" ht="15.75" customHeight="1">
      <c r="A833" s="87"/>
      <c r="B833" s="89"/>
      <c r="C833" s="89"/>
      <c r="D833" s="89"/>
      <c r="E833" s="64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  <c r="AK833" s="64"/>
      <c r="AL833" s="64"/>
      <c r="AM833" s="64"/>
      <c r="AN833" s="64"/>
      <c r="AO833" s="64"/>
      <c r="AP833" s="64"/>
      <c r="AQ833" s="64"/>
      <c r="AR833" s="64"/>
      <c r="AS833" s="64"/>
      <c r="AT833" s="64"/>
      <c r="AU833" s="64"/>
      <c r="AV833" s="64"/>
      <c r="AW833" s="64"/>
      <c r="AX833" s="64"/>
      <c r="AY833" s="64"/>
      <c r="AZ833" s="64"/>
      <c r="BA833" s="64"/>
      <c r="BB833" s="64"/>
      <c r="BC833" s="64"/>
      <c r="BD833" s="64"/>
      <c r="BE833" s="64"/>
      <c r="BF833" s="64"/>
      <c r="BG833" s="64"/>
      <c r="BH833" s="64"/>
      <c r="BI833" s="64"/>
      <c r="BJ833" s="64"/>
      <c r="BK833" s="64"/>
      <c r="BL833" s="64"/>
      <c r="BM833" s="62"/>
      <c r="BN833" s="64"/>
    </row>
    <row r="834" spans="1:66" ht="15.75" customHeight="1">
      <c r="A834" s="87"/>
      <c r="B834" s="89"/>
      <c r="C834" s="89"/>
      <c r="D834" s="89"/>
      <c r="E834" s="64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  <c r="AK834" s="64"/>
      <c r="AL834" s="64"/>
      <c r="AM834" s="64"/>
      <c r="AN834" s="64"/>
      <c r="AO834" s="64"/>
      <c r="AP834" s="64"/>
      <c r="AQ834" s="64"/>
      <c r="AR834" s="64"/>
      <c r="AS834" s="64"/>
      <c r="AT834" s="64"/>
      <c r="AU834" s="64"/>
      <c r="AV834" s="64"/>
      <c r="AW834" s="64"/>
      <c r="AX834" s="64"/>
      <c r="AY834" s="64"/>
      <c r="AZ834" s="64"/>
      <c r="BA834" s="64"/>
      <c r="BB834" s="64"/>
      <c r="BC834" s="64"/>
      <c r="BD834" s="64"/>
      <c r="BE834" s="64"/>
      <c r="BF834" s="64"/>
      <c r="BG834" s="64"/>
      <c r="BH834" s="64"/>
      <c r="BI834" s="64"/>
      <c r="BJ834" s="64"/>
      <c r="BK834" s="64"/>
      <c r="BL834" s="64"/>
      <c r="BM834" s="62"/>
      <c r="BN834" s="64"/>
    </row>
    <row r="835" spans="1:66" ht="15.75" customHeight="1">
      <c r="A835" s="87"/>
      <c r="B835" s="89"/>
      <c r="C835" s="89"/>
      <c r="D835" s="89"/>
      <c r="E835" s="64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  <c r="AK835" s="64"/>
      <c r="AL835" s="64"/>
      <c r="AM835" s="64"/>
      <c r="AN835" s="64"/>
      <c r="AO835" s="64"/>
      <c r="AP835" s="64"/>
      <c r="AQ835" s="64"/>
      <c r="AR835" s="64"/>
      <c r="AS835" s="64"/>
      <c r="AT835" s="64"/>
      <c r="AU835" s="64"/>
      <c r="AV835" s="64"/>
      <c r="AW835" s="64"/>
      <c r="AX835" s="64"/>
      <c r="AY835" s="64"/>
      <c r="AZ835" s="64"/>
      <c r="BA835" s="64"/>
      <c r="BB835" s="64"/>
      <c r="BC835" s="64"/>
      <c r="BD835" s="64"/>
      <c r="BE835" s="64"/>
      <c r="BF835" s="64"/>
      <c r="BG835" s="64"/>
      <c r="BH835" s="64"/>
      <c r="BI835" s="64"/>
      <c r="BJ835" s="64"/>
      <c r="BK835" s="64"/>
      <c r="BL835" s="64"/>
      <c r="BM835" s="62"/>
      <c r="BN835" s="64"/>
    </row>
    <row r="836" spans="1:66" ht="15.75" customHeight="1">
      <c r="A836" s="87"/>
      <c r="B836" s="89"/>
      <c r="C836" s="89"/>
      <c r="D836" s="89"/>
      <c r="E836" s="64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  <c r="AK836" s="64"/>
      <c r="AL836" s="64"/>
      <c r="AM836" s="64"/>
      <c r="AN836" s="64"/>
      <c r="AO836" s="64"/>
      <c r="AP836" s="64"/>
      <c r="AQ836" s="64"/>
      <c r="AR836" s="64"/>
      <c r="AS836" s="64"/>
      <c r="AT836" s="64"/>
      <c r="AU836" s="64"/>
      <c r="AV836" s="64"/>
      <c r="AW836" s="64"/>
      <c r="AX836" s="64"/>
      <c r="AY836" s="64"/>
      <c r="AZ836" s="64"/>
      <c r="BA836" s="64"/>
      <c r="BB836" s="64"/>
      <c r="BC836" s="64"/>
      <c r="BD836" s="64"/>
      <c r="BE836" s="64"/>
      <c r="BF836" s="64"/>
      <c r="BG836" s="64"/>
      <c r="BH836" s="64"/>
      <c r="BI836" s="64"/>
      <c r="BJ836" s="64"/>
      <c r="BK836" s="64"/>
      <c r="BL836" s="64"/>
      <c r="BM836" s="62"/>
      <c r="BN836" s="64"/>
    </row>
    <row r="837" spans="1:66" ht="15.75" customHeight="1">
      <c r="A837" s="87"/>
      <c r="B837" s="89"/>
      <c r="C837" s="89"/>
      <c r="D837" s="89"/>
      <c r="E837" s="64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  <c r="AK837" s="64"/>
      <c r="AL837" s="64"/>
      <c r="AM837" s="64"/>
      <c r="AN837" s="64"/>
      <c r="AO837" s="64"/>
      <c r="AP837" s="64"/>
      <c r="AQ837" s="64"/>
      <c r="AR837" s="64"/>
      <c r="AS837" s="64"/>
      <c r="AT837" s="64"/>
      <c r="AU837" s="64"/>
      <c r="AV837" s="64"/>
      <c r="AW837" s="64"/>
      <c r="AX837" s="64"/>
      <c r="AY837" s="64"/>
      <c r="AZ837" s="64"/>
      <c r="BA837" s="64"/>
      <c r="BB837" s="64"/>
      <c r="BC837" s="64"/>
      <c r="BD837" s="64"/>
      <c r="BE837" s="64"/>
      <c r="BF837" s="64"/>
      <c r="BG837" s="64"/>
      <c r="BH837" s="64"/>
      <c r="BI837" s="64"/>
      <c r="BJ837" s="64"/>
      <c r="BK837" s="64"/>
      <c r="BL837" s="64"/>
      <c r="BM837" s="62"/>
      <c r="BN837" s="64"/>
    </row>
    <row r="838" spans="1:66" ht="15.75" customHeight="1">
      <c r="A838" s="87"/>
      <c r="B838" s="89"/>
      <c r="C838" s="89"/>
      <c r="D838" s="89"/>
      <c r="E838" s="64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  <c r="AK838" s="64"/>
      <c r="AL838" s="64"/>
      <c r="AM838" s="64"/>
      <c r="AN838" s="64"/>
      <c r="AO838" s="64"/>
      <c r="AP838" s="64"/>
      <c r="AQ838" s="64"/>
      <c r="AR838" s="64"/>
      <c r="AS838" s="64"/>
      <c r="AT838" s="64"/>
      <c r="AU838" s="64"/>
      <c r="AV838" s="64"/>
      <c r="AW838" s="64"/>
      <c r="AX838" s="64"/>
      <c r="AY838" s="64"/>
      <c r="AZ838" s="64"/>
      <c r="BA838" s="64"/>
      <c r="BB838" s="64"/>
      <c r="BC838" s="64"/>
      <c r="BD838" s="64"/>
      <c r="BE838" s="64"/>
      <c r="BF838" s="64"/>
      <c r="BG838" s="64"/>
      <c r="BH838" s="64"/>
      <c r="BI838" s="64"/>
      <c r="BJ838" s="64"/>
      <c r="BK838" s="64"/>
      <c r="BL838" s="64"/>
      <c r="BM838" s="62"/>
      <c r="BN838" s="64"/>
    </row>
    <row r="839" spans="1:66" ht="15.75" customHeight="1">
      <c r="A839" s="87"/>
      <c r="B839" s="89"/>
      <c r="C839" s="89"/>
      <c r="D839" s="89"/>
      <c r="E839" s="64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  <c r="AK839" s="64"/>
      <c r="AL839" s="64"/>
      <c r="AM839" s="64"/>
      <c r="AN839" s="64"/>
      <c r="AO839" s="64"/>
      <c r="AP839" s="64"/>
      <c r="AQ839" s="64"/>
      <c r="AR839" s="64"/>
      <c r="AS839" s="64"/>
      <c r="AT839" s="64"/>
      <c r="AU839" s="64"/>
      <c r="AV839" s="64"/>
      <c r="AW839" s="64"/>
      <c r="AX839" s="64"/>
      <c r="AY839" s="64"/>
      <c r="AZ839" s="64"/>
      <c r="BA839" s="64"/>
      <c r="BB839" s="64"/>
      <c r="BC839" s="64"/>
      <c r="BD839" s="64"/>
      <c r="BE839" s="64"/>
      <c r="BF839" s="64"/>
      <c r="BG839" s="64"/>
      <c r="BH839" s="64"/>
      <c r="BI839" s="64"/>
      <c r="BJ839" s="64"/>
      <c r="BK839" s="64"/>
      <c r="BL839" s="64"/>
      <c r="BM839" s="62"/>
      <c r="BN839" s="64"/>
    </row>
    <row r="840" spans="1:66" ht="15.75" customHeight="1">
      <c r="A840" s="87"/>
      <c r="B840" s="89"/>
      <c r="C840" s="89"/>
      <c r="D840" s="89"/>
      <c r="E840" s="64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  <c r="AK840" s="64"/>
      <c r="AL840" s="64"/>
      <c r="AM840" s="64"/>
      <c r="AN840" s="64"/>
      <c r="AO840" s="64"/>
      <c r="AP840" s="64"/>
      <c r="AQ840" s="64"/>
      <c r="AR840" s="64"/>
      <c r="AS840" s="64"/>
      <c r="AT840" s="64"/>
      <c r="AU840" s="64"/>
      <c r="AV840" s="64"/>
      <c r="AW840" s="64"/>
      <c r="AX840" s="64"/>
      <c r="AY840" s="64"/>
      <c r="AZ840" s="64"/>
      <c r="BA840" s="64"/>
      <c r="BB840" s="64"/>
      <c r="BC840" s="64"/>
      <c r="BD840" s="64"/>
      <c r="BE840" s="64"/>
      <c r="BF840" s="64"/>
      <c r="BG840" s="64"/>
      <c r="BH840" s="64"/>
      <c r="BI840" s="64"/>
      <c r="BJ840" s="64"/>
      <c r="BK840" s="64"/>
      <c r="BL840" s="64"/>
      <c r="BM840" s="62"/>
      <c r="BN840" s="64"/>
    </row>
    <row r="841" spans="1:66" ht="15.75" customHeight="1">
      <c r="A841" s="87"/>
      <c r="B841" s="89"/>
      <c r="C841" s="89"/>
      <c r="D841" s="89"/>
      <c r="E841" s="64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  <c r="AK841" s="64"/>
      <c r="AL841" s="64"/>
      <c r="AM841" s="64"/>
      <c r="AN841" s="64"/>
      <c r="AO841" s="64"/>
      <c r="AP841" s="64"/>
      <c r="AQ841" s="64"/>
      <c r="AR841" s="64"/>
      <c r="AS841" s="64"/>
      <c r="AT841" s="64"/>
      <c r="AU841" s="64"/>
      <c r="AV841" s="64"/>
      <c r="AW841" s="64"/>
      <c r="AX841" s="64"/>
      <c r="AY841" s="64"/>
      <c r="AZ841" s="64"/>
      <c r="BA841" s="64"/>
      <c r="BB841" s="64"/>
      <c r="BC841" s="64"/>
      <c r="BD841" s="64"/>
      <c r="BE841" s="64"/>
      <c r="BF841" s="64"/>
      <c r="BG841" s="64"/>
      <c r="BH841" s="64"/>
      <c r="BI841" s="64"/>
      <c r="BJ841" s="64"/>
      <c r="BK841" s="64"/>
      <c r="BL841" s="64"/>
      <c r="BM841" s="62"/>
      <c r="BN841" s="64"/>
    </row>
    <row r="842" spans="1:66" ht="15.75" customHeight="1">
      <c r="A842" s="87"/>
      <c r="B842" s="89"/>
      <c r="C842" s="89"/>
      <c r="D842" s="89"/>
      <c r="E842" s="64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  <c r="AK842" s="64"/>
      <c r="AL842" s="64"/>
      <c r="AM842" s="64"/>
      <c r="AN842" s="64"/>
      <c r="AO842" s="64"/>
      <c r="AP842" s="64"/>
      <c r="AQ842" s="64"/>
      <c r="AR842" s="64"/>
      <c r="AS842" s="64"/>
      <c r="AT842" s="64"/>
      <c r="AU842" s="64"/>
      <c r="AV842" s="64"/>
      <c r="AW842" s="64"/>
      <c r="AX842" s="64"/>
      <c r="AY842" s="64"/>
      <c r="AZ842" s="64"/>
      <c r="BA842" s="64"/>
      <c r="BB842" s="64"/>
      <c r="BC842" s="64"/>
      <c r="BD842" s="64"/>
      <c r="BE842" s="64"/>
      <c r="BF842" s="64"/>
      <c r="BG842" s="64"/>
      <c r="BH842" s="64"/>
      <c r="BI842" s="64"/>
      <c r="BJ842" s="64"/>
      <c r="BK842" s="64"/>
      <c r="BL842" s="64"/>
      <c r="BM842" s="62"/>
      <c r="BN842" s="64"/>
    </row>
    <row r="843" spans="1:66" ht="15.75" customHeight="1">
      <c r="A843" s="87"/>
      <c r="B843" s="89"/>
      <c r="C843" s="89"/>
      <c r="D843" s="89"/>
      <c r="E843" s="64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  <c r="AK843" s="64"/>
      <c r="AL843" s="64"/>
      <c r="AM843" s="64"/>
      <c r="AN843" s="64"/>
      <c r="AO843" s="64"/>
      <c r="AP843" s="64"/>
      <c r="AQ843" s="64"/>
      <c r="AR843" s="64"/>
      <c r="AS843" s="64"/>
      <c r="AT843" s="64"/>
      <c r="AU843" s="64"/>
      <c r="AV843" s="64"/>
      <c r="AW843" s="64"/>
      <c r="AX843" s="64"/>
      <c r="AY843" s="64"/>
      <c r="AZ843" s="64"/>
      <c r="BA843" s="64"/>
      <c r="BB843" s="64"/>
      <c r="BC843" s="64"/>
      <c r="BD843" s="64"/>
      <c r="BE843" s="64"/>
      <c r="BF843" s="64"/>
      <c r="BG843" s="64"/>
      <c r="BH843" s="64"/>
      <c r="BI843" s="64"/>
      <c r="BJ843" s="64"/>
      <c r="BK843" s="64"/>
      <c r="BL843" s="64"/>
      <c r="BM843" s="62"/>
      <c r="BN843" s="64"/>
    </row>
    <row r="844" spans="1:66" ht="15.75" customHeight="1">
      <c r="A844" s="87"/>
      <c r="B844" s="89"/>
      <c r="C844" s="89"/>
      <c r="D844" s="89"/>
      <c r="E844" s="64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2"/>
      <c r="BN844" s="64"/>
    </row>
    <row r="845" spans="1:66" ht="15.75" customHeight="1">
      <c r="A845" s="87"/>
      <c r="B845" s="89"/>
      <c r="C845" s="89"/>
      <c r="D845" s="89"/>
      <c r="E845" s="64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  <c r="AK845" s="64"/>
      <c r="AL845" s="64"/>
      <c r="AM845" s="64"/>
      <c r="AN845" s="64"/>
      <c r="AO845" s="64"/>
      <c r="AP845" s="64"/>
      <c r="AQ845" s="64"/>
      <c r="AR845" s="64"/>
      <c r="AS845" s="64"/>
      <c r="AT845" s="64"/>
      <c r="AU845" s="64"/>
      <c r="AV845" s="64"/>
      <c r="AW845" s="64"/>
      <c r="AX845" s="64"/>
      <c r="AY845" s="64"/>
      <c r="AZ845" s="64"/>
      <c r="BA845" s="64"/>
      <c r="BB845" s="64"/>
      <c r="BC845" s="64"/>
      <c r="BD845" s="64"/>
      <c r="BE845" s="64"/>
      <c r="BF845" s="64"/>
      <c r="BG845" s="64"/>
      <c r="BH845" s="64"/>
      <c r="BI845" s="64"/>
      <c r="BJ845" s="64"/>
      <c r="BK845" s="64"/>
      <c r="BL845" s="64"/>
      <c r="BM845" s="62"/>
      <c r="BN845" s="64"/>
    </row>
    <row r="846" spans="1:66" ht="15.75" customHeight="1">
      <c r="A846" s="87"/>
      <c r="B846" s="89"/>
      <c r="C846" s="89"/>
      <c r="D846" s="89"/>
      <c r="E846" s="64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  <c r="AK846" s="64"/>
      <c r="AL846" s="64"/>
      <c r="AM846" s="64"/>
      <c r="AN846" s="64"/>
      <c r="AO846" s="64"/>
      <c r="AP846" s="64"/>
      <c r="AQ846" s="64"/>
      <c r="AR846" s="64"/>
      <c r="AS846" s="64"/>
      <c r="AT846" s="64"/>
      <c r="AU846" s="64"/>
      <c r="AV846" s="64"/>
      <c r="AW846" s="64"/>
      <c r="AX846" s="64"/>
      <c r="AY846" s="64"/>
      <c r="AZ846" s="64"/>
      <c r="BA846" s="64"/>
      <c r="BB846" s="64"/>
      <c r="BC846" s="64"/>
      <c r="BD846" s="64"/>
      <c r="BE846" s="64"/>
      <c r="BF846" s="64"/>
      <c r="BG846" s="64"/>
      <c r="BH846" s="64"/>
      <c r="BI846" s="64"/>
      <c r="BJ846" s="64"/>
      <c r="BK846" s="64"/>
      <c r="BL846" s="64"/>
      <c r="BM846" s="62"/>
      <c r="BN846" s="64"/>
    </row>
    <row r="847" spans="1:66" ht="15.75" customHeight="1">
      <c r="A847" s="87"/>
      <c r="B847" s="89"/>
      <c r="C847" s="89"/>
      <c r="D847" s="89"/>
      <c r="E847" s="64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  <c r="AK847" s="64"/>
      <c r="AL847" s="64"/>
      <c r="AM847" s="64"/>
      <c r="AN847" s="64"/>
      <c r="AO847" s="64"/>
      <c r="AP847" s="64"/>
      <c r="AQ847" s="64"/>
      <c r="AR847" s="64"/>
      <c r="AS847" s="64"/>
      <c r="AT847" s="64"/>
      <c r="AU847" s="64"/>
      <c r="AV847" s="64"/>
      <c r="AW847" s="64"/>
      <c r="AX847" s="64"/>
      <c r="AY847" s="64"/>
      <c r="AZ847" s="64"/>
      <c r="BA847" s="64"/>
      <c r="BB847" s="64"/>
      <c r="BC847" s="64"/>
      <c r="BD847" s="64"/>
      <c r="BE847" s="64"/>
      <c r="BF847" s="64"/>
      <c r="BG847" s="64"/>
      <c r="BH847" s="64"/>
      <c r="BI847" s="64"/>
      <c r="BJ847" s="64"/>
      <c r="BK847" s="64"/>
      <c r="BL847" s="64"/>
      <c r="BM847" s="62"/>
      <c r="BN847" s="64"/>
    </row>
    <row r="848" spans="1:66" ht="15.75" customHeight="1">
      <c r="A848" s="87"/>
      <c r="B848" s="89"/>
      <c r="C848" s="89"/>
      <c r="D848" s="89"/>
      <c r="E848" s="64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  <c r="AK848" s="64"/>
      <c r="AL848" s="64"/>
      <c r="AM848" s="64"/>
      <c r="AN848" s="64"/>
      <c r="AO848" s="64"/>
      <c r="AP848" s="64"/>
      <c r="AQ848" s="64"/>
      <c r="AR848" s="64"/>
      <c r="AS848" s="64"/>
      <c r="AT848" s="64"/>
      <c r="AU848" s="64"/>
      <c r="AV848" s="64"/>
      <c r="AW848" s="64"/>
      <c r="AX848" s="64"/>
      <c r="AY848" s="64"/>
      <c r="AZ848" s="64"/>
      <c r="BA848" s="64"/>
      <c r="BB848" s="64"/>
      <c r="BC848" s="64"/>
      <c r="BD848" s="64"/>
      <c r="BE848" s="64"/>
      <c r="BF848" s="64"/>
      <c r="BG848" s="64"/>
      <c r="BH848" s="64"/>
      <c r="BI848" s="64"/>
      <c r="BJ848" s="64"/>
      <c r="BK848" s="64"/>
      <c r="BL848" s="64"/>
      <c r="BM848" s="62"/>
      <c r="BN848" s="64"/>
    </row>
    <row r="849" spans="1:66" ht="15.75" customHeight="1">
      <c r="A849" s="87"/>
      <c r="B849" s="89"/>
      <c r="C849" s="89"/>
      <c r="D849" s="89"/>
      <c r="E849" s="64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  <c r="AK849" s="64"/>
      <c r="AL849" s="64"/>
      <c r="AM849" s="64"/>
      <c r="AN849" s="64"/>
      <c r="AO849" s="64"/>
      <c r="AP849" s="64"/>
      <c r="AQ849" s="64"/>
      <c r="AR849" s="64"/>
      <c r="AS849" s="64"/>
      <c r="AT849" s="64"/>
      <c r="AU849" s="64"/>
      <c r="AV849" s="64"/>
      <c r="AW849" s="64"/>
      <c r="AX849" s="64"/>
      <c r="AY849" s="64"/>
      <c r="AZ849" s="64"/>
      <c r="BA849" s="64"/>
      <c r="BB849" s="64"/>
      <c r="BC849" s="64"/>
      <c r="BD849" s="64"/>
      <c r="BE849" s="64"/>
      <c r="BF849" s="64"/>
      <c r="BG849" s="64"/>
      <c r="BH849" s="64"/>
      <c r="BI849" s="64"/>
      <c r="BJ849" s="64"/>
      <c r="BK849" s="64"/>
      <c r="BL849" s="64"/>
      <c r="BM849" s="62"/>
      <c r="BN849" s="64"/>
    </row>
    <row r="850" spans="1:66" ht="15.75" customHeight="1">
      <c r="A850" s="87"/>
      <c r="B850" s="89"/>
      <c r="C850" s="89"/>
      <c r="D850" s="89"/>
      <c r="E850" s="64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  <c r="AK850" s="64"/>
      <c r="AL850" s="64"/>
      <c r="AM850" s="64"/>
      <c r="AN850" s="64"/>
      <c r="AO850" s="64"/>
      <c r="AP850" s="64"/>
      <c r="AQ850" s="64"/>
      <c r="AR850" s="64"/>
      <c r="AS850" s="64"/>
      <c r="AT850" s="64"/>
      <c r="AU850" s="64"/>
      <c r="AV850" s="64"/>
      <c r="AW850" s="64"/>
      <c r="AX850" s="64"/>
      <c r="AY850" s="64"/>
      <c r="AZ850" s="64"/>
      <c r="BA850" s="64"/>
      <c r="BB850" s="64"/>
      <c r="BC850" s="64"/>
      <c r="BD850" s="64"/>
      <c r="BE850" s="64"/>
      <c r="BF850" s="64"/>
      <c r="BG850" s="64"/>
      <c r="BH850" s="64"/>
      <c r="BI850" s="64"/>
      <c r="BJ850" s="64"/>
      <c r="BK850" s="64"/>
      <c r="BL850" s="64"/>
      <c r="BM850" s="62"/>
      <c r="BN850" s="64"/>
    </row>
    <row r="851" spans="1:66" ht="15.75" customHeight="1">
      <c r="A851" s="87"/>
      <c r="B851" s="89"/>
      <c r="C851" s="89"/>
      <c r="D851" s="89"/>
      <c r="E851" s="64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  <c r="AK851" s="64"/>
      <c r="AL851" s="64"/>
      <c r="AM851" s="64"/>
      <c r="AN851" s="64"/>
      <c r="AO851" s="64"/>
      <c r="AP851" s="64"/>
      <c r="AQ851" s="64"/>
      <c r="AR851" s="64"/>
      <c r="AS851" s="64"/>
      <c r="AT851" s="64"/>
      <c r="AU851" s="64"/>
      <c r="AV851" s="64"/>
      <c r="AW851" s="64"/>
      <c r="AX851" s="64"/>
      <c r="AY851" s="64"/>
      <c r="AZ851" s="64"/>
      <c r="BA851" s="64"/>
      <c r="BB851" s="64"/>
      <c r="BC851" s="64"/>
      <c r="BD851" s="64"/>
      <c r="BE851" s="64"/>
      <c r="BF851" s="64"/>
      <c r="BG851" s="64"/>
      <c r="BH851" s="64"/>
      <c r="BI851" s="64"/>
      <c r="BJ851" s="64"/>
      <c r="BK851" s="64"/>
      <c r="BL851" s="64"/>
      <c r="BM851" s="62"/>
      <c r="BN851" s="64"/>
    </row>
    <row r="852" spans="1:66" ht="15.75" customHeight="1">
      <c r="A852" s="87"/>
      <c r="B852" s="89"/>
      <c r="C852" s="89"/>
      <c r="D852" s="89"/>
      <c r="E852" s="64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  <c r="AK852" s="64"/>
      <c r="AL852" s="64"/>
      <c r="AM852" s="64"/>
      <c r="AN852" s="64"/>
      <c r="AO852" s="64"/>
      <c r="AP852" s="64"/>
      <c r="AQ852" s="64"/>
      <c r="AR852" s="64"/>
      <c r="AS852" s="64"/>
      <c r="AT852" s="64"/>
      <c r="AU852" s="64"/>
      <c r="AV852" s="64"/>
      <c r="AW852" s="64"/>
      <c r="AX852" s="64"/>
      <c r="AY852" s="64"/>
      <c r="AZ852" s="64"/>
      <c r="BA852" s="64"/>
      <c r="BB852" s="64"/>
      <c r="BC852" s="64"/>
      <c r="BD852" s="64"/>
      <c r="BE852" s="64"/>
      <c r="BF852" s="64"/>
      <c r="BG852" s="64"/>
      <c r="BH852" s="64"/>
      <c r="BI852" s="64"/>
      <c r="BJ852" s="64"/>
      <c r="BK852" s="64"/>
      <c r="BL852" s="64"/>
      <c r="BM852" s="62"/>
      <c r="BN852" s="64"/>
    </row>
    <row r="853" spans="1:66" ht="15.75" customHeight="1">
      <c r="A853" s="87"/>
      <c r="B853" s="89"/>
      <c r="C853" s="89"/>
      <c r="D853" s="89"/>
      <c r="E853" s="64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  <c r="AK853" s="64"/>
      <c r="AL853" s="64"/>
      <c r="AM853" s="64"/>
      <c r="AN853" s="64"/>
      <c r="AO853" s="64"/>
      <c r="AP853" s="64"/>
      <c r="AQ853" s="64"/>
      <c r="AR853" s="64"/>
      <c r="AS853" s="64"/>
      <c r="AT853" s="64"/>
      <c r="AU853" s="64"/>
      <c r="AV853" s="64"/>
      <c r="AW853" s="64"/>
      <c r="AX853" s="64"/>
      <c r="AY853" s="64"/>
      <c r="AZ853" s="64"/>
      <c r="BA853" s="64"/>
      <c r="BB853" s="64"/>
      <c r="BC853" s="64"/>
      <c r="BD853" s="64"/>
      <c r="BE853" s="64"/>
      <c r="BF853" s="64"/>
      <c r="BG853" s="64"/>
      <c r="BH853" s="64"/>
      <c r="BI853" s="64"/>
      <c r="BJ853" s="64"/>
      <c r="BK853" s="64"/>
      <c r="BL853" s="64"/>
      <c r="BM853" s="62"/>
      <c r="BN853" s="64"/>
    </row>
    <row r="854" spans="1:66" ht="15.75" customHeight="1">
      <c r="A854" s="87"/>
      <c r="B854" s="89"/>
      <c r="C854" s="89"/>
      <c r="D854" s="89"/>
      <c r="E854" s="64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  <c r="AK854" s="64"/>
      <c r="AL854" s="64"/>
      <c r="AM854" s="64"/>
      <c r="AN854" s="64"/>
      <c r="AO854" s="64"/>
      <c r="AP854" s="64"/>
      <c r="AQ854" s="64"/>
      <c r="AR854" s="64"/>
      <c r="AS854" s="64"/>
      <c r="AT854" s="64"/>
      <c r="AU854" s="64"/>
      <c r="AV854" s="64"/>
      <c r="AW854" s="64"/>
      <c r="AX854" s="64"/>
      <c r="AY854" s="64"/>
      <c r="AZ854" s="64"/>
      <c r="BA854" s="64"/>
      <c r="BB854" s="64"/>
      <c r="BC854" s="64"/>
      <c r="BD854" s="64"/>
      <c r="BE854" s="64"/>
      <c r="BF854" s="64"/>
      <c r="BG854" s="64"/>
      <c r="BH854" s="64"/>
      <c r="BI854" s="64"/>
      <c r="BJ854" s="64"/>
      <c r="BK854" s="64"/>
      <c r="BL854" s="64"/>
      <c r="BM854" s="62"/>
      <c r="BN854" s="64"/>
    </row>
    <row r="855" spans="1:66" ht="15.75" customHeight="1">
      <c r="A855" s="87"/>
      <c r="B855" s="89"/>
      <c r="C855" s="89"/>
      <c r="D855" s="89"/>
      <c r="E855" s="64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  <c r="AK855" s="64"/>
      <c r="AL855" s="64"/>
      <c r="AM855" s="64"/>
      <c r="AN855" s="64"/>
      <c r="AO855" s="64"/>
      <c r="AP855" s="64"/>
      <c r="AQ855" s="64"/>
      <c r="AR855" s="64"/>
      <c r="AS855" s="64"/>
      <c r="AT855" s="64"/>
      <c r="AU855" s="64"/>
      <c r="AV855" s="64"/>
      <c r="AW855" s="64"/>
      <c r="AX855" s="64"/>
      <c r="AY855" s="64"/>
      <c r="AZ855" s="64"/>
      <c r="BA855" s="64"/>
      <c r="BB855" s="64"/>
      <c r="BC855" s="64"/>
      <c r="BD855" s="64"/>
      <c r="BE855" s="64"/>
      <c r="BF855" s="64"/>
      <c r="BG855" s="64"/>
      <c r="BH855" s="64"/>
      <c r="BI855" s="64"/>
      <c r="BJ855" s="64"/>
      <c r="BK855" s="64"/>
      <c r="BL855" s="64"/>
      <c r="BM855" s="62"/>
      <c r="BN855" s="64"/>
    </row>
    <row r="856" spans="1:66" ht="15.75" customHeight="1">
      <c r="A856" s="87"/>
      <c r="B856" s="89"/>
      <c r="C856" s="89"/>
      <c r="D856" s="89"/>
      <c r="E856" s="64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  <c r="AK856" s="64"/>
      <c r="AL856" s="64"/>
      <c r="AM856" s="64"/>
      <c r="AN856" s="64"/>
      <c r="AO856" s="64"/>
      <c r="AP856" s="64"/>
      <c r="AQ856" s="64"/>
      <c r="AR856" s="64"/>
      <c r="AS856" s="64"/>
      <c r="AT856" s="64"/>
      <c r="AU856" s="64"/>
      <c r="AV856" s="64"/>
      <c r="AW856" s="64"/>
      <c r="AX856" s="64"/>
      <c r="AY856" s="64"/>
      <c r="AZ856" s="64"/>
      <c r="BA856" s="64"/>
      <c r="BB856" s="64"/>
      <c r="BC856" s="64"/>
      <c r="BD856" s="64"/>
      <c r="BE856" s="64"/>
      <c r="BF856" s="64"/>
      <c r="BG856" s="64"/>
      <c r="BH856" s="64"/>
      <c r="BI856" s="64"/>
      <c r="BJ856" s="64"/>
      <c r="BK856" s="64"/>
      <c r="BL856" s="64"/>
      <c r="BM856" s="62"/>
      <c r="BN856" s="64"/>
    </row>
    <row r="857" spans="1:66" ht="15.75" customHeight="1">
      <c r="A857" s="87"/>
      <c r="B857" s="89"/>
      <c r="C857" s="89"/>
      <c r="D857" s="89"/>
      <c r="E857" s="64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  <c r="AK857" s="64"/>
      <c r="AL857" s="64"/>
      <c r="AM857" s="64"/>
      <c r="AN857" s="64"/>
      <c r="AO857" s="64"/>
      <c r="AP857" s="64"/>
      <c r="AQ857" s="64"/>
      <c r="AR857" s="64"/>
      <c r="AS857" s="64"/>
      <c r="AT857" s="64"/>
      <c r="AU857" s="64"/>
      <c r="AV857" s="64"/>
      <c r="AW857" s="64"/>
      <c r="AX857" s="64"/>
      <c r="AY857" s="64"/>
      <c r="AZ857" s="64"/>
      <c r="BA857" s="64"/>
      <c r="BB857" s="64"/>
      <c r="BC857" s="64"/>
      <c r="BD857" s="64"/>
      <c r="BE857" s="64"/>
      <c r="BF857" s="64"/>
      <c r="BG857" s="64"/>
      <c r="BH857" s="64"/>
      <c r="BI857" s="64"/>
      <c r="BJ857" s="64"/>
      <c r="BK857" s="64"/>
      <c r="BL857" s="64"/>
      <c r="BM857" s="62"/>
      <c r="BN857" s="64"/>
    </row>
    <row r="858" spans="1:66" ht="15.75" customHeight="1">
      <c r="A858" s="87"/>
      <c r="B858" s="89"/>
      <c r="C858" s="89"/>
      <c r="D858" s="89"/>
      <c r="E858" s="64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  <c r="AK858" s="64"/>
      <c r="AL858" s="64"/>
      <c r="AM858" s="64"/>
      <c r="AN858" s="64"/>
      <c r="AO858" s="64"/>
      <c r="AP858" s="64"/>
      <c r="AQ858" s="64"/>
      <c r="AR858" s="64"/>
      <c r="AS858" s="64"/>
      <c r="AT858" s="64"/>
      <c r="AU858" s="64"/>
      <c r="AV858" s="64"/>
      <c r="AW858" s="64"/>
      <c r="AX858" s="64"/>
      <c r="AY858" s="64"/>
      <c r="AZ858" s="64"/>
      <c r="BA858" s="64"/>
      <c r="BB858" s="64"/>
      <c r="BC858" s="64"/>
      <c r="BD858" s="64"/>
      <c r="BE858" s="64"/>
      <c r="BF858" s="64"/>
      <c r="BG858" s="64"/>
      <c r="BH858" s="64"/>
      <c r="BI858" s="64"/>
      <c r="BJ858" s="64"/>
      <c r="BK858" s="64"/>
      <c r="BL858" s="64"/>
      <c r="BM858" s="62"/>
      <c r="BN858" s="64"/>
    </row>
    <row r="859" spans="1:66" ht="15.75" customHeight="1">
      <c r="A859" s="87"/>
      <c r="B859" s="89"/>
      <c r="C859" s="89"/>
      <c r="D859" s="89"/>
      <c r="E859" s="64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  <c r="AK859" s="64"/>
      <c r="AL859" s="64"/>
      <c r="AM859" s="64"/>
      <c r="AN859" s="64"/>
      <c r="AO859" s="64"/>
      <c r="AP859" s="64"/>
      <c r="AQ859" s="64"/>
      <c r="AR859" s="64"/>
      <c r="AS859" s="64"/>
      <c r="AT859" s="64"/>
      <c r="AU859" s="64"/>
      <c r="AV859" s="64"/>
      <c r="AW859" s="64"/>
      <c r="AX859" s="64"/>
      <c r="AY859" s="64"/>
      <c r="AZ859" s="64"/>
      <c r="BA859" s="64"/>
      <c r="BB859" s="64"/>
      <c r="BC859" s="64"/>
      <c r="BD859" s="64"/>
      <c r="BE859" s="64"/>
      <c r="BF859" s="64"/>
      <c r="BG859" s="64"/>
      <c r="BH859" s="64"/>
      <c r="BI859" s="64"/>
      <c r="BJ859" s="64"/>
      <c r="BK859" s="64"/>
      <c r="BL859" s="64"/>
      <c r="BM859" s="62"/>
      <c r="BN859" s="64"/>
    </row>
    <row r="860" spans="1:66" ht="15.75" customHeight="1">
      <c r="A860" s="87"/>
      <c r="B860" s="89"/>
      <c r="C860" s="89"/>
      <c r="D860" s="89"/>
      <c r="E860" s="64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  <c r="AK860" s="64"/>
      <c r="AL860" s="64"/>
      <c r="AM860" s="64"/>
      <c r="AN860" s="64"/>
      <c r="AO860" s="64"/>
      <c r="AP860" s="64"/>
      <c r="AQ860" s="64"/>
      <c r="AR860" s="64"/>
      <c r="AS860" s="64"/>
      <c r="AT860" s="64"/>
      <c r="AU860" s="64"/>
      <c r="AV860" s="64"/>
      <c r="AW860" s="64"/>
      <c r="AX860" s="64"/>
      <c r="AY860" s="64"/>
      <c r="AZ860" s="64"/>
      <c r="BA860" s="64"/>
      <c r="BB860" s="64"/>
      <c r="BC860" s="64"/>
      <c r="BD860" s="64"/>
      <c r="BE860" s="64"/>
      <c r="BF860" s="64"/>
      <c r="BG860" s="64"/>
      <c r="BH860" s="64"/>
      <c r="BI860" s="64"/>
      <c r="BJ860" s="64"/>
      <c r="BK860" s="64"/>
      <c r="BL860" s="64"/>
      <c r="BM860" s="62"/>
      <c r="BN860" s="64"/>
    </row>
    <row r="861" spans="1:66" ht="15.75" customHeight="1">
      <c r="A861" s="87"/>
      <c r="B861" s="89"/>
      <c r="C861" s="89"/>
      <c r="D861" s="89"/>
      <c r="E861" s="64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  <c r="AK861" s="64"/>
      <c r="AL861" s="64"/>
      <c r="AM861" s="64"/>
      <c r="AN861" s="64"/>
      <c r="AO861" s="64"/>
      <c r="AP861" s="64"/>
      <c r="AQ861" s="64"/>
      <c r="AR861" s="64"/>
      <c r="AS861" s="64"/>
      <c r="AT861" s="64"/>
      <c r="AU861" s="64"/>
      <c r="AV861" s="64"/>
      <c r="AW861" s="64"/>
      <c r="AX861" s="64"/>
      <c r="AY861" s="64"/>
      <c r="AZ861" s="64"/>
      <c r="BA861" s="64"/>
      <c r="BB861" s="64"/>
      <c r="BC861" s="64"/>
      <c r="BD861" s="64"/>
      <c r="BE861" s="64"/>
      <c r="BF861" s="64"/>
      <c r="BG861" s="64"/>
      <c r="BH861" s="64"/>
      <c r="BI861" s="64"/>
      <c r="BJ861" s="64"/>
      <c r="BK861" s="64"/>
      <c r="BL861" s="64"/>
      <c r="BM861" s="62"/>
      <c r="BN861" s="64"/>
    </row>
    <row r="862" spans="1:66" ht="15.75" customHeight="1">
      <c r="A862" s="87"/>
      <c r="B862" s="89"/>
      <c r="C862" s="89"/>
      <c r="D862" s="89"/>
      <c r="E862" s="64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  <c r="AK862" s="64"/>
      <c r="AL862" s="64"/>
      <c r="AM862" s="64"/>
      <c r="AN862" s="64"/>
      <c r="AO862" s="64"/>
      <c r="AP862" s="64"/>
      <c r="AQ862" s="64"/>
      <c r="AR862" s="64"/>
      <c r="AS862" s="64"/>
      <c r="AT862" s="64"/>
      <c r="AU862" s="64"/>
      <c r="AV862" s="64"/>
      <c r="AW862" s="64"/>
      <c r="AX862" s="64"/>
      <c r="AY862" s="64"/>
      <c r="AZ862" s="64"/>
      <c r="BA862" s="64"/>
      <c r="BB862" s="64"/>
      <c r="BC862" s="64"/>
      <c r="BD862" s="64"/>
      <c r="BE862" s="64"/>
      <c r="BF862" s="64"/>
      <c r="BG862" s="64"/>
      <c r="BH862" s="64"/>
      <c r="BI862" s="64"/>
      <c r="BJ862" s="64"/>
      <c r="BK862" s="64"/>
      <c r="BL862" s="64"/>
      <c r="BM862" s="62"/>
      <c r="BN862" s="64"/>
    </row>
    <row r="863" spans="1:66" ht="15.75" customHeight="1">
      <c r="A863" s="87"/>
      <c r="B863" s="89"/>
      <c r="C863" s="89"/>
      <c r="D863" s="89"/>
      <c r="E863" s="64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  <c r="AK863" s="64"/>
      <c r="AL863" s="64"/>
      <c r="AM863" s="64"/>
      <c r="AN863" s="64"/>
      <c r="AO863" s="64"/>
      <c r="AP863" s="64"/>
      <c r="AQ863" s="64"/>
      <c r="AR863" s="64"/>
      <c r="AS863" s="64"/>
      <c r="AT863" s="64"/>
      <c r="AU863" s="64"/>
      <c r="AV863" s="64"/>
      <c r="AW863" s="64"/>
      <c r="AX863" s="64"/>
      <c r="AY863" s="64"/>
      <c r="AZ863" s="64"/>
      <c r="BA863" s="64"/>
      <c r="BB863" s="64"/>
      <c r="BC863" s="64"/>
      <c r="BD863" s="64"/>
      <c r="BE863" s="64"/>
      <c r="BF863" s="64"/>
      <c r="BG863" s="64"/>
      <c r="BH863" s="64"/>
      <c r="BI863" s="64"/>
      <c r="BJ863" s="64"/>
      <c r="BK863" s="64"/>
      <c r="BL863" s="64"/>
      <c r="BM863" s="62"/>
      <c r="BN863" s="64"/>
    </row>
    <row r="864" spans="1:66" ht="15.75" customHeight="1">
      <c r="A864" s="87"/>
      <c r="B864" s="89"/>
      <c r="C864" s="89"/>
      <c r="D864" s="89"/>
      <c r="E864" s="64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  <c r="AK864" s="64"/>
      <c r="AL864" s="64"/>
      <c r="AM864" s="64"/>
      <c r="AN864" s="64"/>
      <c r="AO864" s="64"/>
      <c r="AP864" s="64"/>
      <c r="AQ864" s="64"/>
      <c r="AR864" s="64"/>
      <c r="AS864" s="64"/>
      <c r="AT864" s="64"/>
      <c r="AU864" s="64"/>
      <c r="AV864" s="64"/>
      <c r="AW864" s="64"/>
      <c r="AX864" s="64"/>
      <c r="AY864" s="64"/>
      <c r="AZ864" s="64"/>
      <c r="BA864" s="64"/>
      <c r="BB864" s="64"/>
      <c r="BC864" s="64"/>
      <c r="BD864" s="64"/>
      <c r="BE864" s="64"/>
      <c r="BF864" s="64"/>
      <c r="BG864" s="64"/>
      <c r="BH864" s="64"/>
      <c r="BI864" s="64"/>
      <c r="BJ864" s="64"/>
      <c r="BK864" s="64"/>
      <c r="BL864" s="64"/>
      <c r="BM864" s="62"/>
      <c r="BN864" s="64"/>
    </row>
    <row r="865" spans="1:66" ht="15.75" customHeight="1">
      <c r="A865" s="87"/>
      <c r="B865" s="89"/>
      <c r="C865" s="89"/>
      <c r="D865" s="89"/>
      <c r="E865" s="64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  <c r="AK865" s="64"/>
      <c r="AL865" s="64"/>
      <c r="AM865" s="64"/>
      <c r="AN865" s="64"/>
      <c r="AO865" s="64"/>
      <c r="AP865" s="64"/>
      <c r="AQ865" s="64"/>
      <c r="AR865" s="64"/>
      <c r="AS865" s="64"/>
      <c r="AT865" s="64"/>
      <c r="AU865" s="64"/>
      <c r="AV865" s="64"/>
      <c r="AW865" s="64"/>
      <c r="AX865" s="64"/>
      <c r="AY865" s="64"/>
      <c r="AZ865" s="64"/>
      <c r="BA865" s="64"/>
      <c r="BB865" s="64"/>
      <c r="BC865" s="64"/>
      <c r="BD865" s="64"/>
      <c r="BE865" s="64"/>
      <c r="BF865" s="64"/>
      <c r="BG865" s="64"/>
      <c r="BH865" s="64"/>
      <c r="BI865" s="64"/>
      <c r="BJ865" s="64"/>
      <c r="BK865" s="64"/>
      <c r="BL865" s="64"/>
      <c r="BM865" s="62"/>
      <c r="BN865" s="64"/>
    </row>
    <row r="866" spans="1:66" ht="15.75" customHeight="1">
      <c r="A866" s="87"/>
      <c r="B866" s="89"/>
      <c r="C866" s="89"/>
      <c r="D866" s="89"/>
      <c r="E866" s="64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  <c r="AK866" s="64"/>
      <c r="AL866" s="64"/>
      <c r="AM866" s="64"/>
      <c r="AN866" s="64"/>
      <c r="AO866" s="64"/>
      <c r="AP866" s="64"/>
      <c r="AQ866" s="64"/>
      <c r="AR866" s="64"/>
      <c r="AS866" s="64"/>
      <c r="AT866" s="64"/>
      <c r="AU866" s="64"/>
      <c r="AV866" s="64"/>
      <c r="AW866" s="64"/>
      <c r="AX866" s="64"/>
      <c r="AY866" s="64"/>
      <c r="AZ866" s="64"/>
      <c r="BA866" s="64"/>
      <c r="BB866" s="64"/>
      <c r="BC866" s="64"/>
      <c r="BD866" s="64"/>
      <c r="BE866" s="64"/>
      <c r="BF866" s="64"/>
      <c r="BG866" s="64"/>
      <c r="BH866" s="64"/>
      <c r="BI866" s="64"/>
      <c r="BJ866" s="64"/>
      <c r="BK866" s="64"/>
      <c r="BL866" s="64"/>
      <c r="BM866" s="62"/>
      <c r="BN866" s="64"/>
    </row>
    <row r="867" spans="1:66" ht="15.75" customHeight="1">
      <c r="A867" s="87"/>
      <c r="B867" s="89"/>
      <c r="C867" s="89"/>
      <c r="D867" s="89"/>
      <c r="E867" s="64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  <c r="AK867" s="64"/>
      <c r="AL867" s="64"/>
      <c r="AM867" s="64"/>
      <c r="AN867" s="64"/>
      <c r="AO867" s="64"/>
      <c r="AP867" s="64"/>
      <c r="AQ867" s="64"/>
      <c r="AR867" s="64"/>
      <c r="AS867" s="64"/>
      <c r="AT867" s="64"/>
      <c r="AU867" s="64"/>
      <c r="AV867" s="64"/>
      <c r="AW867" s="64"/>
      <c r="AX867" s="64"/>
      <c r="AY867" s="64"/>
      <c r="AZ867" s="64"/>
      <c r="BA867" s="64"/>
      <c r="BB867" s="64"/>
      <c r="BC867" s="64"/>
      <c r="BD867" s="64"/>
      <c r="BE867" s="64"/>
      <c r="BF867" s="64"/>
      <c r="BG867" s="64"/>
      <c r="BH867" s="64"/>
      <c r="BI867" s="64"/>
      <c r="BJ867" s="64"/>
      <c r="BK867" s="64"/>
      <c r="BL867" s="64"/>
      <c r="BM867" s="62"/>
      <c r="BN867" s="64"/>
    </row>
    <row r="868" spans="1:66" ht="15.75" customHeight="1">
      <c r="A868" s="87"/>
      <c r="B868" s="89"/>
      <c r="C868" s="89"/>
      <c r="D868" s="89"/>
      <c r="E868" s="64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  <c r="AK868" s="64"/>
      <c r="AL868" s="64"/>
      <c r="AM868" s="64"/>
      <c r="AN868" s="64"/>
      <c r="AO868" s="64"/>
      <c r="AP868" s="64"/>
      <c r="AQ868" s="64"/>
      <c r="AR868" s="64"/>
      <c r="AS868" s="64"/>
      <c r="AT868" s="64"/>
      <c r="AU868" s="64"/>
      <c r="AV868" s="64"/>
      <c r="AW868" s="64"/>
      <c r="AX868" s="64"/>
      <c r="AY868" s="64"/>
      <c r="AZ868" s="64"/>
      <c r="BA868" s="64"/>
      <c r="BB868" s="64"/>
      <c r="BC868" s="64"/>
      <c r="BD868" s="64"/>
      <c r="BE868" s="64"/>
      <c r="BF868" s="64"/>
      <c r="BG868" s="64"/>
      <c r="BH868" s="64"/>
      <c r="BI868" s="64"/>
      <c r="BJ868" s="64"/>
      <c r="BK868" s="64"/>
      <c r="BL868" s="64"/>
      <c r="BM868" s="62"/>
      <c r="BN868" s="64"/>
    </row>
    <row r="869" spans="1:66" ht="15.75" customHeight="1">
      <c r="A869" s="87"/>
      <c r="B869" s="89"/>
      <c r="C869" s="89"/>
      <c r="D869" s="89"/>
      <c r="E869" s="64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  <c r="AK869" s="64"/>
      <c r="AL869" s="64"/>
      <c r="AM869" s="64"/>
      <c r="AN869" s="64"/>
      <c r="AO869" s="64"/>
      <c r="AP869" s="64"/>
      <c r="AQ869" s="64"/>
      <c r="AR869" s="64"/>
      <c r="AS869" s="64"/>
      <c r="AT869" s="64"/>
      <c r="AU869" s="64"/>
      <c r="AV869" s="64"/>
      <c r="AW869" s="64"/>
      <c r="AX869" s="64"/>
      <c r="AY869" s="64"/>
      <c r="AZ869" s="64"/>
      <c r="BA869" s="64"/>
      <c r="BB869" s="64"/>
      <c r="BC869" s="64"/>
      <c r="BD869" s="64"/>
      <c r="BE869" s="64"/>
      <c r="BF869" s="64"/>
      <c r="BG869" s="64"/>
      <c r="BH869" s="64"/>
      <c r="BI869" s="64"/>
      <c r="BJ869" s="64"/>
      <c r="BK869" s="64"/>
      <c r="BL869" s="64"/>
      <c r="BM869" s="62"/>
      <c r="BN869" s="64"/>
    </row>
    <row r="870" spans="1:66" ht="15.75" customHeight="1">
      <c r="A870" s="87"/>
      <c r="B870" s="89"/>
      <c r="C870" s="89"/>
      <c r="D870" s="89"/>
      <c r="E870" s="64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  <c r="AK870" s="64"/>
      <c r="AL870" s="64"/>
      <c r="AM870" s="64"/>
      <c r="AN870" s="64"/>
      <c r="AO870" s="64"/>
      <c r="AP870" s="64"/>
      <c r="AQ870" s="64"/>
      <c r="AR870" s="64"/>
      <c r="AS870" s="64"/>
      <c r="AT870" s="64"/>
      <c r="AU870" s="64"/>
      <c r="AV870" s="64"/>
      <c r="AW870" s="64"/>
      <c r="AX870" s="64"/>
      <c r="AY870" s="64"/>
      <c r="AZ870" s="64"/>
      <c r="BA870" s="64"/>
      <c r="BB870" s="64"/>
      <c r="BC870" s="64"/>
      <c r="BD870" s="64"/>
      <c r="BE870" s="64"/>
      <c r="BF870" s="64"/>
      <c r="BG870" s="64"/>
      <c r="BH870" s="64"/>
      <c r="BI870" s="64"/>
      <c r="BJ870" s="64"/>
      <c r="BK870" s="64"/>
      <c r="BL870" s="64"/>
      <c r="BM870" s="62"/>
      <c r="BN870" s="64"/>
    </row>
    <row r="871" spans="1:66" ht="15.75" customHeight="1">
      <c r="A871" s="87"/>
      <c r="B871" s="89"/>
      <c r="C871" s="89"/>
      <c r="D871" s="89"/>
      <c r="E871" s="64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  <c r="AK871" s="64"/>
      <c r="AL871" s="64"/>
      <c r="AM871" s="64"/>
      <c r="AN871" s="64"/>
      <c r="AO871" s="64"/>
      <c r="AP871" s="64"/>
      <c r="AQ871" s="64"/>
      <c r="AR871" s="64"/>
      <c r="AS871" s="64"/>
      <c r="AT871" s="64"/>
      <c r="AU871" s="64"/>
      <c r="AV871" s="64"/>
      <c r="AW871" s="64"/>
      <c r="AX871" s="64"/>
      <c r="AY871" s="64"/>
      <c r="AZ871" s="64"/>
      <c r="BA871" s="64"/>
      <c r="BB871" s="64"/>
      <c r="BC871" s="64"/>
      <c r="BD871" s="64"/>
      <c r="BE871" s="64"/>
      <c r="BF871" s="64"/>
      <c r="BG871" s="64"/>
      <c r="BH871" s="64"/>
      <c r="BI871" s="64"/>
      <c r="BJ871" s="64"/>
      <c r="BK871" s="64"/>
      <c r="BL871" s="64"/>
      <c r="BM871" s="62"/>
      <c r="BN871" s="64"/>
    </row>
    <row r="872" spans="1:66" ht="15.75" customHeight="1">
      <c r="A872" s="87"/>
      <c r="B872" s="89"/>
      <c r="C872" s="89"/>
      <c r="D872" s="89"/>
      <c r="E872" s="64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  <c r="AK872" s="64"/>
      <c r="AL872" s="64"/>
      <c r="AM872" s="64"/>
      <c r="AN872" s="64"/>
      <c r="AO872" s="64"/>
      <c r="AP872" s="64"/>
      <c r="AQ872" s="64"/>
      <c r="AR872" s="64"/>
      <c r="AS872" s="64"/>
      <c r="AT872" s="64"/>
      <c r="AU872" s="64"/>
      <c r="AV872" s="64"/>
      <c r="AW872" s="64"/>
      <c r="AX872" s="64"/>
      <c r="AY872" s="64"/>
      <c r="AZ872" s="64"/>
      <c r="BA872" s="64"/>
      <c r="BB872" s="64"/>
      <c r="BC872" s="64"/>
      <c r="BD872" s="64"/>
      <c r="BE872" s="64"/>
      <c r="BF872" s="64"/>
      <c r="BG872" s="64"/>
      <c r="BH872" s="64"/>
      <c r="BI872" s="64"/>
      <c r="BJ872" s="64"/>
      <c r="BK872" s="64"/>
      <c r="BL872" s="64"/>
      <c r="BM872" s="62"/>
      <c r="BN872" s="64"/>
    </row>
    <row r="873" spans="1:66" ht="15.75" customHeight="1">
      <c r="A873" s="87"/>
      <c r="B873" s="89"/>
      <c r="C873" s="89"/>
      <c r="D873" s="89"/>
      <c r="E873" s="64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  <c r="AK873" s="64"/>
      <c r="AL873" s="64"/>
      <c r="AM873" s="64"/>
      <c r="AN873" s="64"/>
      <c r="AO873" s="64"/>
      <c r="AP873" s="64"/>
      <c r="AQ873" s="64"/>
      <c r="AR873" s="64"/>
      <c r="AS873" s="64"/>
      <c r="AT873" s="64"/>
      <c r="AU873" s="64"/>
      <c r="AV873" s="64"/>
      <c r="AW873" s="64"/>
      <c r="AX873" s="64"/>
      <c r="AY873" s="64"/>
      <c r="AZ873" s="64"/>
      <c r="BA873" s="64"/>
      <c r="BB873" s="64"/>
      <c r="BC873" s="64"/>
      <c r="BD873" s="64"/>
      <c r="BE873" s="64"/>
      <c r="BF873" s="64"/>
      <c r="BG873" s="64"/>
      <c r="BH873" s="64"/>
      <c r="BI873" s="64"/>
      <c r="BJ873" s="64"/>
      <c r="BK873" s="64"/>
      <c r="BL873" s="64"/>
      <c r="BM873" s="62"/>
      <c r="BN873" s="64"/>
    </row>
    <row r="874" spans="1:66" ht="15.75" customHeight="1">
      <c r="A874" s="87"/>
      <c r="B874" s="89"/>
      <c r="C874" s="89"/>
      <c r="D874" s="89"/>
      <c r="E874" s="64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  <c r="AK874" s="64"/>
      <c r="AL874" s="64"/>
      <c r="AM874" s="64"/>
      <c r="AN874" s="64"/>
      <c r="AO874" s="64"/>
      <c r="AP874" s="64"/>
      <c r="AQ874" s="64"/>
      <c r="AR874" s="64"/>
      <c r="AS874" s="64"/>
      <c r="AT874" s="64"/>
      <c r="AU874" s="64"/>
      <c r="AV874" s="64"/>
      <c r="AW874" s="64"/>
      <c r="AX874" s="64"/>
      <c r="AY874" s="64"/>
      <c r="AZ874" s="64"/>
      <c r="BA874" s="64"/>
      <c r="BB874" s="64"/>
      <c r="BC874" s="64"/>
      <c r="BD874" s="64"/>
      <c r="BE874" s="64"/>
      <c r="BF874" s="64"/>
      <c r="BG874" s="64"/>
      <c r="BH874" s="64"/>
      <c r="BI874" s="64"/>
      <c r="BJ874" s="64"/>
      <c r="BK874" s="64"/>
      <c r="BL874" s="64"/>
      <c r="BM874" s="62"/>
      <c r="BN874" s="64"/>
    </row>
    <row r="875" spans="1:66" ht="15.75" customHeight="1">
      <c r="A875" s="87"/>
      <c r="B875" s="89"/>
      <c r="C875" s="89"/>
      <c r="D875" s="89"/>
      <c r="E875" s="64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  <c r="AK875" s="64"/>
      <c r="AL875" s="64"/>
      <c r="AM875" s="64"/>
      <c r="AN875" s="64"/>
      <c r="AO875" s="64"/>
      <c r="AP875" s="64"/>
      <c r="AQ875" s="64"/>
      <c r="AR875" s="64"/>
      <c r="AS875" s="64"/>
      <c r="AT875" s="64"/>
      <c r="AU875" s="64"/>
      <c r="AV875" s="64"/>
      <c r="AW875" s="64"/>
      <c r="AX875" s="64"/>
      <c r="AY875" s="64"/>
      <c r="AZ875" s="64"/>
      <c r="BA875" s="64"/>
      <c r="BB875" s="64"/>
      <c r="BC875" s="64"/>
      <c r="BD875" s="64"/>
      <c r="BE875" s="64"/>
      <c r="BF875" s="64"/>
      <c r="BG875" s="64"/>
      <c r="BH875" s="64"/>
      <c r="BI875" s="64"/>
      <c r="BJ875" s="64"/>
      <c r="BK875" s="64"/>
      <c r="BL875" s="64"/>
      <c r="BM875" s="62"/>
      <c r="BN875" s="64"/>
    </row>
    <row r="876" spans="1:66" ht="15.75" customHeight="1">
      <c r="A876" s="87"/>
      <c r="B876" s="89"/>
      <c r="C876" s="89"/>
      <c r="D876" s="89"/>
      <c r="E876" s="64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  <c r="AK876" s="64"/>
      <c r="AL876" s="64"/>
      <c r="AM876" s="64"/>
      <c r="AN876" s="64"/>
      <c r="AO876" s="64"/>
      <c r="AP876" s="64"/>
      <c r="AQ876" s="64"/>
      <c r="AR876" s="64"/>
      <c r="AS876" s="64"/>
      <c r="AT876" s="64"/>
      <c r="AU876" s="64"/>
      <c r="AV876" s="64"/>
      <c r="AW876" s="64"/>
      <c r="AX876" s="64"/>
      <c r="AY876" s="64"/>
      <c r="AZ876" s="64"/>
      <c r="BA876" s="64"/>
      <c r="BB876" s="64"/>
      <c r="BC876" s="64"/>
      <c r="BD876" s="64"/>
      <c r="BE876" s="64"/>
      <c r="BF876" s="64"/>
      <c r="BG876" s="64"/>
      <c r="BH876" s="64"/>
      <c r="BI876" s="64"/>
      <c r="BJ876" s="64"/>
      <c r="BK876" s="64"/>
      <c r="BL876" s="64"/>
      <c r="BM876" s="62"/>
      <c r="BN876" s="64"/>
    </row>
    <row r="877" spans="1:66" ht="15.75" customHeight="1">
      <c r="A877" s="87"/>
      <c r="B877" s="89"/>
      <c r="C877" s="89"/>
      <c r="D877" s="89"/>
      <c r="E877" s="64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  <c r="AK877" s="64"/>
      <c r="AL877" s="64"/>
      <c r="AM877" s="64"/>
      <c r="AN877" s="64"/>
      <c r="AO877" s="64"/>
      <c r="AP877" s="64"/>
      <c r="AQ877" s="64"/>
      <c r="AR877" s="64"/>
      <c r="AS877" s="64"/>
      <c r="AT877" s="64"/>
      <c r="AU877" s="64"/>
      <c r="AV877" s="64"/>
      <c r="AW877" s="64"/>
      <c r="AX877" s="64"/>
      <c r="AY877" s="64"/>
      <c r="AZ877" s="64"/>
      <c r="BA877" s="64"/>
      <c r="BB877" s="64"/>
      <c r="BC877" s="64"/>
      <c r="BD877" s="64"/>
      <c r="BE877" s="64"/>
      <c r="BF877" s="64"/>
      <c r="BG877" s="64"/>
      <c r="BH877" s="64"/>
      <c r="BI877" s="64"/>
      <c r="BJ877" s="64"/>
      <c r="BK877" s="64"/>
      <c r="BL877" s="64"/>
      <c r="BM877" s="62"/>
      <c r="BN877" s="64"/>
    </row>
    <row r="878" spans="1:66" ht="15.75" customHeight="1">
      <c r="A878" s="87"/>
      <c r="B878" s="89"/>
      <c r="C878" s="89"/>
      <c r="D878" s="89"/>
      <c r="E878" s="64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  <c r="AK878" s="64"/>
      <c r="AL878" s="64"/>
      <c r="AM878" s="64"/>
      <c r="AN878" s="64"/>
      <c r="AO878" s="64"/>
      <c r="AP878" s="64"/>
      <c r="AQ878" s="64"/>
      <c r="AR878" s="64"/>
      <c r="AS878" s="64"/>
      <c r="AT878" s="64"/>
      <c r="AU878" s="64"/>
      <c r="AV878" s="64"/>
      <c r="AW878" s="64"/>
      <c r="AX878" s="64"/>
      <c r="AY878" s="64"/>
      <c r="AZ878" s="64"/>
      <c r="BA878" s="64"/>
      <c r="BB878" s="64"/>
      <c r="BC878" s="64"/>
      <c r="BD878" s="64"/>
      <c r="BE878" s="64"/>
      <c r="BF878" s="64"/>
      <c r="BG878" s="64"/>
      <c r="BH878" s="64"/>
      <c r="BI878" s="64"/>
      <c r="BJ878" s="64"/>
      <c r="BK878" s="64"/>
      <c r="BL878" s="64"/>
      <c r="BM878" s="62"/>
      <c r="BN878" s="64"/>
    </row>
    <row r="879" spans="1:66" ht="15.75" customHeight="1">
      <c r="A879" s="87"/>
      <c r="B879" s="89"/>
      <c r="C879" s="89"/>
      <c r="D879" s="89"/>
      <c r="E879" s="64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  <c r="AK879" s="64"/>
      <c r="AL879" s="64"/>
      <c r="AM879" s="64"/>
      <c r="AN879" s="64"/>
      <c r="AO879" s="64"/>
      <c r="AP879" s="64"/>
      <c r="AQ879" s="64"/>
      <c r="AR879" s="64"/>
      <c r="AS879" s="64"/>
      <c r="AT879" s="64"/>
      <c r="AU879" s="64"/>
      <c r="AV879" s="64"/>
      <c r="AW879" s="64"/>
      <c r="AX879" s="64"/>
      <c r="AY879" s="64"/>
      <c r="AZ879" s="64"/>
      <c r="BA879" s="64"/>
      <c r="BB879" s="64"/>
      <c r="BC879" s="64"/>
      <c r="BD879" s="64"/>
      <c r="BE879" s="64"/>
      <c r="BF879" s="64"/>
      <c r="BG879" s="64"/>
      <c r="BH879" s="64"/>
      <c r="BI879" s="64"/>
      <c r="BJ879" s="64"/>
      <c r="BK879" s="64"/>
      <c r="BL879" s="64"/>
      <c r="BM879" s="62"/>
      <c r="BN879" s="64"/>
    </row>
    <row r="880" spans="1:66" ht="15.75" customHeight="1">
      <c r="A880" s="87"/>
      <c r="B880" s="89"/>
      <c r="C880" s="89"/>
      <c r="D880" s="89"/>
      <c r="E880" s="64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  <c r="AK880" s="64"/>
      <c r="AL880" s="64"/>
      <c r="AM880" s="64"/>
      <c r="AN880" s="64"/>
      <c r="AO880" s="64"/>
      <c r="AP880" s="64"/>
      <c r="AQ880" s="64"/>
      <c r="AR880" s="64"/>
      <c r="AS880" s="64"/>
      <c r="AT880" s="64"/>
      <c r="AU880" s="64"/>
      <c r="AV880" s="64"/>
      <c r="AW880" s="64"/>
      <c r="AX880" s="64"/>
      <c r="AY880" s="64"/>
      <c r="AZ880" s="64"/>
      <c r="BA880" s="64"/>
      <c r="BB880" s="64"/>
      <c r="BC880" s="64"/>
      <c r="BD880" s="64"/>
      <c r="BE880" s="64"/>
      <c r="BF880" s="64"/>
      <c r="BG880" s="64"/>
      <c r="BH880" s="64"/>
      <c r="BI880" s="64"/>
      <c r="BJ880" s="64"/>
      <c r="BK880" s="64"/>
      <c r="BL880" s="64"/>
      <c r="BM880" s="62"/>
      <c r="BN880" s="64"/>
    </row>
    <row r="881" spans="1:66" ht="15.75" customHeight="1">
      <c r="A881" s="87"/>
      <c r="B881" s="89"/>
      <c r="C881" s="89"/>
      <c r="D881" s="89"/>
      <c r="E881" s="64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  <c r="AK881" s="64"/>
      <c r="AL881" s="64"/>
      <c r="AM881" s="64"/>
      <c r="AN881" s="64"/>
      <c r="AO881" s="64"/>
      <c r="AP881" s="64"/>
      <c r="AQ881" s="64"/>
      <c r="AR881" s="64"/>
      <c r="AS881" s="64"/>
      <c r="AT881" s="64"/>
      <c r="AU881" s="64"/>
      <c r="AV881" s="64"/>
      <c r="AW881" s="64"/>
      <c r="AX881" s="64"/>
      <c r="AY881" s="64"/>
      <c r="AZ881" s="64"/>
      <c r="BA881" s="64"/>
      <c r="BB881" s="64"/>
      <c r="BC881" s="64"/>
      <c r="BD881" s="64"/>
      <c r="BE881" s="64"/>
      <c r="BF881" s="64"/>
      <c r="BG881" s="64"/>
      <c r="BH881" s="64"/>
      <c r="BI881" s="64"/>
      <c r="BJ881" s="64"/>
      <c r="BK881" s="64"/>
      <c r="BL881" s="64"/>
      <c r="BM881" s="62"/>
      <c r="BN881" s="64"/>
    </row>
    <row r="882" spans="1:66" ht="15.75" customHeight="1">
      <c r="A882" s="87"/>
      <c r="B882" s="89"/>
      <c r="C882" s="89"/>
      <c r="D882" s="89"/>
      <c r="E882" s="64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  <c r="AK882" s="64"/>
      <c r="AL882" s="64"/>
      <c r="AM882" s="64"/>
      <c r="AN882" s="64"/>
      <c r="AO882" s="64"/>
      <c r="AP882" s="64"/>
      <c r="AQ882" s="64"/>
      <c r="AR882" s="64"/>
      <c r="AS882" s="64"/>
      <c r="AT882" s="64"/>
      <c r="AU882" s="64"/>
      <c r="AV882" s="64"/>
      <c r="AW882" s="64"/>
      <c r="AX882" s="64"/>
      <c r="AY882" s="64"/>
      <c r="AZ882" s="64"/>
      <c r="BA882" s="64"/>
      <c r="BB882" s="64"/>
      <c r="BC882" s="64"/>
      <c r="BD882" s="64"/>
      <c r="BE882" s="64"/>
      <c r="BF882" s="64"/>
      <c r="BG882" s="64"/>
      <c r="BH882" s="64"/>
      <c r="BI882" s="64"/>
      <c r="BJ882" s="64"/>
      <c r="BK882" s="64"/>
      <c r="BL882" s="64"/>
      <c r="BM882" s="62"/>
      <c r="BN882" s="64"/>
    </row>
    <row r="883" spans="1:66" ht="15.75" customHeight="1">
      <c r="A883" s="87"/>
      <c r="B883" s="89"/>
      <c r="C883" s="89"/>
      <c r="D883" s="89"/>
      <c r="E883" s="64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  <c r="AK883" s="64"/>
      <c r="AL883" s="64"/>
      <c r="AM883" s="64"/>
      <c r="AN883" s="64"/>
      <c r="AO883" s="64"/>
      <c r="AP883" s="64"/>
      <c r="AQ883" s="64"/>
      <c r="AR883" s="64"/>
      <c r="AS883" s="64"/>
      <c r="AT883" s="64"/>
      <c r="AU883" s="64"/>
      <c r="AV883" s="64"/>
      <c r="AW883" s="64"/>
      <c r="AX883" s="64"/>
      <c r="AY883" s="64"/>
      <c r="AZ883" s="64"/>
      <c r="BA883" s="64"/>
      <c r="BB883" s="64"/>
      <c r="BC883" s="64"/>
      <c r="BD883" s="64"/>
      <c r="BE883" s="64"/>
      <c r="BF883" s="64"/>
      <c r="BG883" s="64"/>
      <c r="BH883" s="64"/>
      <c r="BI883" s="64"/>
      <c r="BJ883" s="64"/>
      <c r="BK883" s="64"/>
      <c r="BL883" s="64"/>
      <c r="BM883" s="62"/>
      <c r="BN883" s="64"/>
    </row>
    <row r="884" spans="1:66" ht="15.75" customHeight="1">
      <c r="A884" s="87"/>
      <c r="B884" s="89"/>
      <c r="C884" s="89"/>
      <c r="D884" s="89"/>
      <c r="E884" s="64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  <c r="AK884" s="64"/>
      <c r="AL884" s="64"/>
      <c r="AM884" s="64"/>
      <c r="AN884" s="64"/>
      <c r="AO884" s="64"/>
      <c r="AP884" s="64"/>
      <c r="AQ884" s="64"/>
      <c r="AR884" s="64"/>
      <c r="AS884" s="64"/>
      <c r="AT884" s="64"/>
      <c r="AU884" s="64"/>
      <c r="AV884" s="64"/>
      <c r="AW884" s="64"/>
      <c r="AX884" s="64"/>
      <c r="AY884" s="64"/>
      <c r="AZ884" s="64"/>
      <c r="BA884" s="64"/>
      <c r="BB884" s="64"/>
      <c r="BC884" s="64"/>
      <c r="BD884" s="64"/>
      <c r="BE884" s="64"/>
      <c r="BF884" s="64"/>
      <c r="BG884" s="64"/>
      <c r="BH884" s="64"/>
      <c r="BI884" s="64"/>
      <c r="BJ884" s="64"/>
      <c r="BK884" s="64"/>
      <c r="BL884" s="64"/>
      <c r="BM884" s="62"/>
      <c r="BN884" s="64"/>
    </row>
    <row r="885" spans="1:66" ht="15.75" customHeight="1">
      <c r="A885" s="87"/>
      <c r="B885" s="89"/>
      <c r="C885" s="89"/>
      <c r="D885" s="89"/>
      <c r="E885" s="64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  <c r="AK885" s="64"/>
      <c r="AL885" s="64"/>
      <c r="AM885" s="64"/>
      <c r="AN885" s="64"/>
      <c r="AO885" s="64"/>
      <c r="AP885" s="64"/>
      <c r="AQ885" s="64"/>
      <c r="AR885" s="64"/>
      <c r="AS885" s="64"/>
      <c r="AT885" s="64"/>
      <c r="AU885" s="64"/>
      <c r="AV885" s="64"/>
      <c r="AW885" s="64"/>
      <c r="AX885" s="64"/>
      <c r="AY885" s="64"/>
      <c r="AZ885" s="64"/>
      <c r="BA885" s="64"/>
      <c r="BB885" s="64"/>
      <c r="BC885" s="64"/>
      <c r="BD885" s="64"/>
      <c r="BE885" s="64"/>
      <c r="BF885" s="64"/>
      <c r="BG885" s="64"/>
      <c r="BH885" s="64"/>
      <c r="BI885" s="64"/>
      <c r="BJ885" s="64"/>
      <c r="BK885" s="64"/>
      <c r="BL885" s="64"/>
      <c r="BM885" s="62"/>
      <c r="BN885" s="64"/>
    </row>
    <row r="886" spans="1:66" ht="15.75" customHeight="1">
      <c r="A886" s="87"/>
      <c r="B886" s="89"/>
      <c r="C886" s="89"/>
      <c r="D886" s="89"/>
      <c r="E886" s="64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  <c r="AK886" s="64"/>
      <c r="AL886" s="64"/>
      <c r="AM886" s="64"/>
      <c r="AN886" s="64"/>
      <c r="AO886" s="64"/>
      <c r="AP886" s="64"/>
      <c r="AQ886" s="64"/>
      <c r="AR886" s="64"/>
      <c r="AS886" s="64"/>
      <c r="AT886" s="64"/>
      <c r="AU886" s="64"/>
      <c r="AV886" s="64"/>
      <c r="AW886" s="64"/>
      <c r="AX886" s="64"/>
      <c r="AY886" s="64"/>
      <c r="AZ886" s="64"/>
      <c r="BA886" s="64"/>
      <c r="BB886" s="64"/>
      <c r="BC886" s="64"/>
      <c r="BD886" s="64"/>
      <c r="BE886" s="64"/>
      <c r="BF886" s="64"/>
      <c r="BG886" s="64"/>
      <c r="BH886" s="64"/>
      <c r="BI886" s="64"/>
      <c r="BJ886" s="64"/>
      <c r="BK886" s="64"/>
      <c r="BL886" s="64"/>
      <c r="BM886" s="62"/>
      <c r="BN886" s="64"/>
    </row>
    <row r="887" spans="1:66" ht="15.75" customHeight="1">
      <c r="A887" s="87"/>
      <c r="B887" s="89"/>
      <c r="C887" s="89"/>
      <c r="D887" s="89"/>
      <c r="E887" s="64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  <c r="AK887" s="64"/>
      <c r="AL887" s="64"/>
      <c r="AM887" s="64"/>
      <c r="AN887" s="64"/>
      <c r="AO887" s="64"/>
      <c r="AP887" s="64"/>
      <c r="AQ887" s="64"/>
      <c r="AR887" s="64"/>
      <c r="AS887" s="64"/>
      <c r="AT887" s="64"/>
      <c r="AU887" s="64"/>
      <c r="AV887" s="64"/>
      <c r="AW887" s="64"/>
      <c r="AX887" s="64"/>
      <c r="AY887" s="64"/>
      <c r="AZ887" s="64"/>
      <c r="BA887" s="64"/>
      <c r="BB887" s="64"/>
      <c r="BC887" s="64"/>
      <c r="BD887" s="64"/>
      <c r="BE887" s="64"/>
      <c r="BF887" s="64"/>
      <c r="BG887" s="64"/>
      <c r="BH887" s="64"/>
      <c r="BI887" s="64"/>
      <c r="BJ887" s="64"/>
      <c r="BK887" s="64"/>
      <c r="BL887" s="64"/>
      <c r="BM887" s="62"/>
      <c r="BN887" s="64"/>
    </row>
    <row r="888" spans="1:66" ht="15.75" customHeight="1">
      <c r="A888" s="87"/>
      <c r="B888" s="89"/>
      <c r="C888" s="89"/>
      <c r="D888" s="89"/>
      <c r="E888" s="64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  <c r="AK888" s="64"/>
      <c r="AL888" s="64"/>
      <c r="AM888" s="64"/>
      <c r="AN888" s="64"/>
      <c r="AO888" s="64"/>
      <c r="AP888" s="64"/>
      <c r="AQ888" s="64"/>
      <c r="AR888" s="64"/>
      <c r="AS888" s="64"/>
      <c r="AT888" s="64"/>
      <c r="AU888" s="64"/>
      <c r="AV888" s="64"/>
      <c r="AW888" s="64"/>
      <c r="AX888" s="64"/>
      <c r="AY888" s="64"/>
      <c r="AZ888" s="64"/>
      <c r="BA888" s="64"/>
      <c r="BB888" s="64"/>
      <c r="BC888" s="64"/>
      <c r="BD888" s="64"/>
      <c r="BE888" s="64"/>
      <c r="BF888" s="64"/>
      <c r="BG888" s="64"/>
      <c r="BH888" s="64"/>
      <c r="BI888" s="64"/>
      <c r="BJ888" s="64"/>
      <c r="BK888" s="64"/>
      <c r="BL888" s="64"/>
      <c r="BM888" s="62"/>
      <c r="BN888" s="64"/>
    </row>
    <row r="889" spans="1:66" ht="15.75" customHeight="1">
      <c r="A889" s="87"/>
      <c r="B889" s="89"/>
      <c r="C889" s="89"/>
      <c r="D889" s="89"/>
      <c r="E889" s="64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  <c r="AK889" s="64"/>
      <c r="AL889" s="64"/>
      <c r="AM889" s="64"/>
      <c r="AN889" s="64"/>
      <c r="AO889" s="64"/>
      <c r="AP889" s="64"/>
      <c r="AQ889" s="64"/>
      <c r="AR889" s="64"/>
      <c r="AS889" s="64"/>
      <c r="AT889" s="64"/>
      <c r="AU889" s="64"/>
      <c r="AV889" s="64"/>
      <c r="AW889" s="64"/>
      <c r="AX889" s="64"/>
      <c r="AY889" s="64"/>
      <c r="AZ889" s="64"/>
      <c r="BA889" s="64"/>
      <c r="BB889" s="64"/>
      <c r="BC889" s="64"/>
      <c r="BD889" s="64"/>
      <c r="BE889" s="64"/>
      <c r="BF889" s="64"/>
      <c r="BG889" s="64"/>
      <c r="BH889" s="64"/>
      <c r="BI889" s="64"/>
      <c r="BJ889" s="64"/>
      <c r="BK889" s="64"/>
      <c r="BL889" s="64"/>
      <c r="BM889" s="62"/>
      <c r="BN889" s="64"/>
    </row>
    <row r="890" spans="1:66" ht="15.75" customHeight="1">
      <c r="A890" s="87"/>
      <c r="B890" s="89"/>
      <c r="C890" s="89"/>
      <c r="D890" s="89"/>
      <c r="E890" s="64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  <c r="AK890" s="64"/>
      <c r="AL890" s="64"/>
      <c r="AM890" s="64"/>
      <c r="AN890" s="64"/>
      <c r="AO890" s="64"/>
      <c r="AP890" s="64"/>
      <c r="AQ890" s="64"/>
      <c r="AR890" s="64"/>
      <c r="AS890" s="64"/>
      <c r="AT890" s="64"/>
      <c r="AU890" s="64"/>
      <c r="AV890" s="64"/>
      <c r="AW890" s="64"/>
      <c r="AX890" s="64"/>
      <c r="AY890" s="64"/>
      <c r="AZ890" s="64"/>
      <c r="BA890" s="64"/>
      <c r="BB890" s="64"/>
      <c r="BC890" s="64"/>
      <c r="BD890" s="64"/>
      <c r="BE890" s="64"/>
      <c r="BF890" s="64"/>
      <c r="BG890" s="64"/>
      <c r="BH890" s="64"/>
      <c r="BI890" s="64"/>
      <c r="BJ890" s="64"/>
      <c r="BK890" s="64"/>
      <c r="BL890" s="64"/>
      <c r="BM890" s="62"/>
      <c r="BN890" s="64"/>
    </row>
    <row r="891" spans="1:66" ht="15.75" customHeight="1">
      <c r="A891" s="87"/>
      <c r="B891" s="89"/>
      <c r="C891" s="89"/>
      <c r="D891" s="89"/>
      <c r="E891" s="64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  <c r="AK891" s="64"/>
      <c r="AL891" s="64"/>
      <c r="AM891" s="64"/>
      <c r="AN891" s="64"/>
      <c r="AO891" s="64"/>
      <c r="AP891" s="64"/>
      <c r="AQ891" s="64"/>
      <c r="AR891" s="64"/>
      <c r="AS891" s="64"/>
      <c r="AT891" s="64"/>
      <c r="AU891" s="64"/>
      <c r="AV891" s="64"/>
      <c r="AW891" s="64"/>
      <c r="AX891" s="64"/>
      <c r="AY891" s="64"/>
      <c r="AZ891" s="64"/>
      <c r="BA891" s="64"/>
      <c r="BB891" s="64"/>
      <c r="BC891" s="64"/>
      <c r="BD891" s="64"/>
      <c r="BE891" s="64"/>
      <c r="BF891" s="64"/>
      <c r="BG891" s="64"/>
      <c r="BH891" s="64"/>
      <c r="BI891" s="64"/>
      <c r="BJ891" s="64"/>
      <c r="BK891" s="64"/>
      <c r="BL891" s="64"/>
      <c r="BM891" s="62"/>
      <c r="BN891" s="64"/>
    </row>
    <row r="892" spans="1:66" ht="15.75" customHeight="1">
      <c r="A892" s="87"/>
      <c r="B892" s="89"/>
      <c r="C892" s="89"/>
      <c r="D892" s="89"/>
      <c r="E892" s="64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  <c r="AK892" s="64"/>
      <c r="AL892" s="64"/>
      <c r="AM892" s="64"/>
      <c r="AN892" s="64"/>
      <c r="AO892" s="64"/>
      <c r="AP892" s="64"/>
      <c r="AQ892" s="64"/>
      <c r="AR892" s="64"/>
      <c r="AS892" s="64"/>
      <c r="AT892" s="64"/>
      <c r="AU892" s="64"/>
      <c r="AV892" s="64"/>
      <c r="AW892" s="64"/>
      <c r="AX892" s="64"/>
      <c r="AY892" s="64"/>
      <c r="AZ892" s="64"/>
      <c r="BA892" s="64"/>
      <c r="BB892" s="64"/>
      <c r="BC892" s="64"/>
      <c r="BD892" s="64"/>
      <c r="BE892" s="64"/>
      <c r="BF892" s="64"/>
      <c r="BG892" s="64"/>
      <c r="BH892" s="64"/>
      <c r="BI892" s="64"/>
      <c r="BJ892" s="64"/>
      <c r="BK892" s="64"/>
      <c r="BL892" s="64"/>
      <c r="BM892" s="62"/>
      <c r="BN892" s="64"/>
    </row>
    <row r="893" spans="1:66" ht="15.75" customHeight="1">
      <c r="A893" s="87"/>
      <c r="B893" s="89"/>
      <c r="C893" s="89"/>
      <c r="D893" s="89"/>
      <c r="E893" s="64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  <c r="AK893" s="64"/>
      <c r="AL893" s="64"/>
      <c r="AM893" s="64"/>
      <c r="AN893" s="64"/>
      <c r="AO893" s="64"/>
      <c r="AP893" s="64"/>
      <c r="AQ893" s="64"/>
      <c r="AR893" s="64"/>
      <c r="AS893" s="64"/>
      <c r="AT893" s="64"/>
      <c r="AU893" s="64"/>
      <c r="AV893" s="64"/>
      <c r="AW893" s="64"/>
      <c r="AX893" s="64"/>
      <c r="AY893" s="64"/>
      <c r="AZ893" s="64"/>
      <c r="BA893" s="64"/>
      <c r="BB893" s="64"/>
      <c r="BC893" s="64"/>
      <c r="BD893" s="64"/>
      <c r="BE893" s="64"/>
      <c r="BF893" s="64"/>
      <c r="BG893" s="64"/>
      <c r="BH893" s="64"/>
      <c r="BI893" s="64"/>
      <c r="BJ893" s="64"/>
      <c r="BK893" s="64"/>
      <c r="BL893" s="64"/>
      <c r="BM893" s="62"/>
      <c r="BN893" s="64"/>
    </row>
    <row r="894" spans="1:66" ht="15.75" customHeight="1">
      <c r="A894" s="87"/>
      <c r="B894" s="89"/>
      <c r="C894" s="89"/>
      <c r="D894" s="89"/>
      <c r="E894" s="64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  <c r="AK894" s="64"/>
      <c r="AL894" s="64"/>
      <c r="AM894" s="64"/>
      <c r="AN894" s="64"/>
      <c r="AO894" s="64"/>
      <c r="AP894" s="64"/>
      <c r="AQ894" s="64"/>
      <c r="AR894" s="64"/>
      <c r="AS894" s="64"/>
      <c r="AT894" s="64"/>
      <c r="AU894" s="64"/>
      <c r="AV894" s="64"/>
      <c r="AW894" s="64"/>
      <c r="AX894" s="64"/>
      <c r="AY894" s="64"/>
      <c r="AZ894" s="64"/>
      <c r="BA894" s="64"/>
      <c r="BB894" s="64"/>
      <c r="BC894" s="64"/>
      <c r="BD894" s="64"/>
      <c r="BE894" s="64"/>
      <c r="BF894" s="64"/>
      <c r="BG894" s="64"/>
      <c r="BH894" s="64"/>
      <c r="BI894" s="64"/>
      <c r="BJ894" s="64"/>
      <c r="BK894" s="64"/>
      <c r="BL894" s="64"/>
      <c r="BM894" s="62"/>
      <c r="BN894" s="64"/>
    </row>
    <row r="895" spans="1:66" ht="15.75" customHeight="1">
      <c r="A895" s="87"/>
      <c r="B895" s="89"/>
      <c r="C895" s="89"/>
      <c r="D895" s="89"/>
      <c r="E895" s="64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  <c r="AK895" s="64"/>
      <c r="AL895" s="64"/>
      <c r="AM895" s="64"/>
      <c r="AN895" s="64"/>
      <c r="AO895" s="64"/>
      <c r="AP895" s="64"/>
      <c r="AQ895" s="64"/>
      <c r="AR895" s="64"/>
      <c r="AS895" s="64"/>
      <c r="AT895" s="64"/>
      <c r="AU895" s="64"/>
      <c r="AV895" s="64"/>
      <c r="AW895" s="64"/>
      <c r="AX895" s="64"/>
      <c r="AY895" s="64"/>
      <c r="AZ895" s="64"/>
      <c r="BA895" s="64"/>
      <c r="BB895" s="64"/>
      <c r="BC895" s="64"/>
      <c r="BD895" s="64"/>
      <c r="BE895" s="64"/>
      <c r="BF895" s="64"/>
      <c r="BG895" s="64"/>
      <c r="BH895" s="64"/>
      <c r="BI895" s="64"/>
      <c r="BJ895" s="64"/>
      <c r="BK895" s="64"/>
      <c r="BL895" s="64"/>
      <c r="BM895" s="62"/>
      <c r="BN895" s="64"/>
    </row>
    <row r="896" spans="1:66" ht="15.75" customHeight="1">
      <c r="A896" s="87"/>
      <c r="B896" s="89"/>
      <c r="C896" s="89"/>
      <c r="D896" s="89"/>
      <c r="E896" s="64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  <c r="AK896" s="64"/>
      <c r="AL896" s="64"/>
      <c r="AM896" s="64"/>
      <c r="AN896" s="64"/>
      <c r="AO896" s="64"/>
      <c r="AP896" s="64"/>
      <c r="AQ896" s="64"/>
      <c r="AR896" s="64"/>
      <c r="AS896" s="64"/>
      <c r="AT896" s="64"/>
      <c r="AU896" s="64"/>
      <c r="AV896" s="64"/>
      <c r="AW896" s="64"/>
      <c r="AX896" s="64"/>
      <c r="AY896" s="64"/>
      <c r="AZ896" s="64"/>
      <c r="BA896" s="64"/>
      <c r="BB896" s="64"/>
      <c r="BC896" s="64"/>
      <c r="BD896" s="64"/>
      <c r="BE896" s="64"/>
      <c r="BF896" s="64"/>
      <c r="BG896" s="64"/>
      <c r="BH896" s="64"/>
      <c r="BI896" s="64"/>
      <c r="BJ896" s="64"/>
      <c r="BK896" s="64"/>
      <c r="BL896" s="64"/>
      <c r="BM896" s="62"/>
      <c r="BN896" s="64"/>
    </row>
    <row r="897" spans="1:66" ht="15.75" customHeight="1">
      <c r="A897" s="87"/>
      <c r="B897" s="89"/>
      <c r="C897" s="89"/>
      <c r="D897" s="89"/>
      <c r="E897" s="64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  <c r="AK897" s="64"/>
      <c r="AL897" s="64"/>
      <c r="AM897" s="64"/>
      <c r="AN897" s="64"/>
      <c r="AO897" s="64"/>
      <c r="AP897" s="64"/>
      <c r="AQ897" s="64"/>
      <c r="AR897" s="64"/>
      <c r="AS897" s="64"/>
      <c r="AT897" s="64"/>
      <c r="AU897" s="64"/>
      <c r="AV897" s="64"/>
      <c r="AW897" s="64"/>
      <c r="AX897" s="64"/>
      <c r="AY897" s="64"/>
      <c r="AZ897" s="64"/>
      <c r="BA897" s="64"/>
      <c r="BB897" s="64"/>
      <c r="BC897" s="64"/>
      <c r="BD897" s="64"/>
      <c r="BE897" s="64"/>
      <c r="BF897" s="64"/>
      <c r="BG897" s="64"/>
      <c r="BH897" s="64"/>
      <c r="BI897" s="64"/>
      <c r="BJ897" s="64"/>
      <c r="BK897" s="64"/>
      <c r="BL897" s="64"/>
      <c r="BM897" s="62"/>
      <c r="BN897" s="64"/>
    </row>
    <row r="898" spans="1:66" ht="15.75" customHeight="1">
      <c r="A898" s="87"/>
      <c r="B898" s="89"/>
      <c r="C898" s="89"/>
      <c r="D898" s="89"/>
      <c r="E898" s="64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  <c r="AK898" s="64"/>
      <c r="AL898" s="64"/>
      <c r="AM898" s="64"/>
      <c r="AN898" s="64"/>
      <c r="AO898" s="64"/>
      <c r="AP898" s="64"/>
      <c r="AQ898" s="64"/>
      <c r="AR898" s="64"/>
      <c r="AS898" s="64"/>
      <c r="AT898" s="64"/>
      <c r="AU898" s="64"/>
      <c r="AV898" s="64"/>
      <c r="AW898" s="64"/>
      <c r="AX898" s="64"/>
      <c r="AY898" s="64"/>
      <c r="AZ898" s="64"/>
      <c r="BA898" s="64"/>
      <c r="BB898" s="64"/>
      <c r="BC898" s="64"/>
      <c r="BD898" s="64"/>
      <c r="BE898" s="64"/>
      <c r="BF898" s="64"/>
      <c r="BG898" s="64"/>
      <c r="BH898" s="64"/>
      <c r="BI898" s="64"/>
      <c r="BJ898" s="64"/>
      <c r="BK898" s="64"/>
      <c r="BL898" s="64"/>
      <c r="BM898" s="62"/>
      <c r="BN898" s="64"/>
    </row>
    <row r="899" spans="1:66" ht="15.75" customHeight="1">
      <c r="A899" s="87"/>
      <c r="B899" s="89"/>
      <c r="C899" s="89"/>
      <c r="D899" s="89"/>
      <c r="E899" s="64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  <c r="AK899" s="64"/>
      <c r="AL899" s="64"/>
      <c r="AM899" s="64"/>
      <c r="AN899" s="64"/>
      <c r="AO899" s="64"/>
      <c r="AP899" s="64"/>
      <c r="AQ899" s="64"/>
      <c r="AR899" s="64"/>
      <c r="AS899" s="64"/>
      <c r="AT899" s="64"/>
      <c r="AU899" s="64"/>
      <c r="AV899" s="64"/>
      <c r="AW899" s="64"/>
      <c r="AX899" s="64"/>
      <c r="AY899" s="64"/>
      <c r="AZ899" s="64"/>
      <c r="BA899" s="64"/>
      <c r="BB899" s="64"/>
      <c r="BC899" s="64"/>
      <c r="BD899" s="64"/>
      <c r="BE899" s="64"/>
      <c r="BF899" s="64"/>
      <c r="BG899" s="64"/>
      <c r="BH899" s="64"/>
      <c r="BI899" s="64"/>
      <c r="BJ899" s="64"/>
      <c r="BK899" s="64"/>
      <c r="BL899" s="64"/>
      <c r="BM899" s="62"/>
      <c r="BN899" s="64"/>
    </row>
    <row r="900" spans="1:66" ht="15.75" customHeight="1">
      <c r="A900" s="87"/>
      <c r="B900" s="89"/>
      <c r="C900" s="89"/>
      <c r="D900" s="89"/>
      <c r="E900" s="64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  <c r="AK900" s="64"/>
      <c r="AL900" s="64"/>
      <c r="AM900" s="64"/>
      <c r="AN900" s="64"/>
      <c r="AO900" s="64"/>
      <c r="AP900" s="64"/>
      <c r="AQ900" s="64"/>
      <c r="AR900" s="64"/>
      <c r="AS900" s="64"/>
      <c r="AT900" s="64"/>
      <c r="AU900" s="64"/>
      <c r="AV900" s="64"/>
      <c r="AW900" s="64"/>
      <c r="AX900" s="64"/>
      <c r="AY900" s="64"/>
      <c r="AZ900" s="64"/>
      <c r="BA900" s="64"/>
      <c r="BB900" s="64"/>
      <c r="BC900" s="64"/>
      <c r="BD900" s="64"/>
      <c r="BE900" s="64"/>
      <c r="BF900" s="64"/>
      <c r="BG900" s="64"/>
      <c r="BH900" s="64"/>
      <c r="BI900" s="64"/>
      <c r="BJ900" s="64"/>
      <c r="BK900" s="64"/>
      <c r="BL900" s="64"/>
      <c r="BM900" s="62"/>
      <c r="BN900" s="64"/>
    </row>
    <row r="901" spans="1:66" ht="15.75" customHeight="1">
      <c r="A901" s="87"/>
      <c r="B901" s="89"/>
      <c r="C901" s="89"/>
      <c r="D901" s="89"/>
      <c r="E901" s="64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  <c r="AK901" s="64"/>
      <c r="AL901" s="64"/>
      <c r="AM901" s="64"/>
      <c r="AN901" s="64"/>
      <c r="AO901" s="64"/>
      <c r="AP901" s="64"/>
      <c r="AQ901" s="64"/>
      <c r="AR901" s="64"/>
      <c r="AS901" s="64"/>
      <c r="AT901" s="64"/>
      <c r="AU901" s="64"/>
      <c r="AV901" s="64"/>
      <c r="AW901" s="64"/>
      <c r="AX901" s="64"/>
      <c r="AY901" s="64"/>
      <c r="AZ901" s="64"/>
      <c r="BA901" s="64"/>
      <c r="BB901" s="64"/>
      <c r="BC901" s="64"/>
      <c r="BD901" s="64"/>
      <c r="BE901" s="64"/>
      <c r="BF901" s="64"/>
      <c r="BG901" s="64"/>
      <c r="BH901" s="64"/>
      <c r="BI901" s="64"/>
      <c r="BJ901" s="64"/>
      <c r="BK901" s="64"/>
      <c r="BL901" s="64"/>
      <c r="BM901" s="62"/>
      <c r="BN901" s="64"/>
    </row>
    <row r="902" spans="1:66" ht="15.75" customHeight="1">
      <c r="A902" s="87"/>
      <c r="B902" s="89"/>
      <c r="C902" s="89"/>
      <c r="D902" s="89"/>
      <c r="E902" s="64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  <c r="AK902" s="64"/>
      <c r="AL902" s="64"/>
      <c r="AM902" s="64"/>
      <c r="AN902" s="64"/>
      <c r="AO902" s="64"/>
      <c r="AP902" s="64"/>
      <c r="AQ902" s="64"/>
      <c r="AR902" s="64"/>
      <c r="AS902" s="64"/>
      <c r="AT902" s="64"/>
      <c r="AU902" s="64"/>
      <c r="AV902" s="64"/>
      <c r="AW902" s="64"/>
      <c r="AX902" s="64"/>
      <c r="AY902" s="64"/>
      <c r="AZ902" s="64"/>
      <c r="BA902" s="64"/>
      <c r="BB902" s="64"/>
      <c r="BC902" s="64"/>
      <c r="BD902" s="64"/>
      <c r="BE902" s="64"/>
      <c r="BF902" s="64"/>
      <c r="BG902" s="64"/>
      <c r="BH902" s="64"/>
      <c r="BI902" s="64"/>
      <c r="BJ902" s="64"/>
      <c r="BK902" s="64"/>
      <c r="BL902" s="64"/>
      <c r="BM902" s="62"/>
      <c r="BN902" s="64"/>
    </row>
    <row r="903" spans="1:66" ht="15.75" customHeight="1">
      <c r="A903" s="87"/>
      <c r="B903" s="89"/>
      <c r="C903" s="89"/>
      <c r="D903" s="89"/>
      <c r="E903" s="64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  <c r="AK903" s="64"/>
      <c r="AL903" s="64"/>
      <c r="AM903" s="64"/>
      <c r="AN903" s="64"/>
      <c r="AO903" s="64"/>
      <c r="AP903" s="64"/>
      <c r="AQ903" s="64"/>
      <c r="AR903" s="64"/>
      <c r="AS903" s="64"/>
      <c r="AT903" s="64"/>
      <c r="AU903" s="64"/>
      <c r="AV903" s="64"/>
      <c r="AW903" s="64"/>
      <c r="AX903" s="64"/>
      <c r="AY903" s="64"/>
      <c r="AZ903" s="64"/>
      <c r="BA903" s="64"/>
      <c r="BB903" s="64"/>
      <c r="BC903" s="64"/>
      <c r="BD903" s="64"/>
      <c r="BE903" s="64"/>
      <c r="BF903" s="64"/>
      <c r="BG903" s="64"/>
      <c r="BH903" s="64"/>
      <c r="BI903" s="64"/>
      <c r="BJ903" s="64"/>
      <c r="BK903" s="64"/>
      <c r="BL903" s="64"/>
      <c r="BM903" s="62"/>
      <c r="BN903" s="64"/>
    </row>
    <row r="904" spans="1:66" ht="15.75" customHeight="1">
      <c r="A904" s="87"/>
      <c r="B904" s="89"/>
      <c r="C904" s="89"/>
      <c r="D904" s="89"/>
      <c r="E904" s="64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  <c r="AK904" s="64"/>
      <c r="AL904" s="64"/>
      <c r="AM904" s="64"/>
      <c r="AN904" s="64"/>
      <c r="AO904" s="64"/>
      <c r="AP904" s="64"/>
      <c r="AQ904" s="64"/>
      <c r="AR904" s="64"/>
      <c r="AS904" s="64"/>
      <c r="AT904" s="64"/>
      <c r="AU904" s="64"/>
      <c r="AV904" s="64"/>
      <c r="AW904" s="64"/>
      <c r="AX904" s="64"/>
      <c r="AY904" s="64"/>
      <c r="AZ904" s="64"/>
      <c r="BA904" s="64"/>
      <c r="BB904" s="64"/>
      <c r="BC904" s="64"/>
      <c r="BD904" s="64"/>
      <c r="BE904" s="64"/>
      <c r="BF904" s="64"/>
      <c r="BG904" s="64"/>
      <c r="BH904" s="64"/>
      <c r="BI904" s="64"/>
      <c r="BJ904" s="64"/>
      <c r="BK904" s="64"/>
      <c r="BL904" s="64"/>
      <c r="BM904" s="62"/>
      <c r="BN904" s="64"/>
    </row>
    <row r="905" spans="1:66" ht="15.75" customHeight="1">
      <c r="A905" s="87"/>
      <c r="B905" s="89"/>
      <c r="C905" s="89"/>
      <c r="D905" s="89"/>
      <c r="E905" s="64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  <c r="AK905" s="64"/>
      <c r="AL905" s="64"/>
      <c r="AM905" s="64"/>
      <c r="AN905" s="64"/>
      <c r="AO905" s="64"/>
      <c r="AP905" s="64"/>
      <c r="AQ905" s="64"/>
      <c r="AR905" s="64"/>
      <c r="AS905" s="64"/>
      <c r="AT905" s="64"/>
      <c r="AU905" s="64"/>
      <c r="AV905" s="64"/>
      <c r="AW905" s="64"/>
      <c r="AX905" s="64"/>
      <c r="AY905" s="64"/>
      <c r="AZ905" s="64"/>
      <c r="BA905" s="64"/>
      <c r="BB905" s="64"/>
      <c r="BC905" s="64"/>
      <c r="BD905" s="64"/>
      <c r="BE905" s="64"/>
      <c r="BF905" s="64"/>
      <c r="BG905" s="64"/>
      <c r="BH905" s="64"/>
      <c r="BI905" s="64"/>
      <c r="BJ905" s="64"/>
      <c r="BK905" s="64"/>
      <c r="BL905" s="64"/>
      <c r="BM905" s="62"/>
      <c r="BN905" s="64"/>
    </row>
    <row r="906" spans="1:66" ht="15.75" customHeight="1">
      <c r="A906" s="87"/>
      <c r="B906" s="89"/>
      <c r="C906" s="89"/>
      <c r="D906" s="89"/>
      <c r="E906" s="64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  <c r="AK906" s="64"/>
      <c r="AL906" s="64"/>
      <c r="AM906" s="64"/>
      <c r="AN906" s="64"/>
      <c r="AO906" s="64"/>
      <c r="AP906" s="64"/>
      <c r="AQ906" s="64"/>
      <c r="AR906" s="64"/>
      <c r="AS906" s="64"/>
      <c r="AT906" s="64"/>
      <c r="AU906" s="64"/>
      <c r="AV906" s="64"/>
      <c r="AW906" s="64"/>
      <c r="AX906" s="64"/>
      <c r="AY906" s="64"/>
      <c r="AZ906" s="64"/>
      <c r="BA906" s="64"/>
      <c r="BB906" s="64"/>
      <c r="BC906" s="64"/>
      <c r="BD906" s="64"/>
      <c r="BE906" s="64"/>
      <c r="BF906" s="64"/>
      <c r="BG906" s="64"/>
      <c r="BH906" s="64"/>
      <c r="BI906" s="64"/>
      <c r="BJ906" s="64"/>
      <c r="BK906" s="64"/>
      <c r="BL906" s="64"/>
      <c r="BM906" s="62"/>
      <c r="BN906" s="64"/>
    </row>
    <row r="907" spans="1:66" ht="15.75" customHeight="1">
      <c r="A907" s="87"/>
      <c r="B907" s="89"/>
      <c r="C907" s="89"/>
      <c r="D907" s="89"/>
      <c r="E907" s="64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  <c r="AK907" s="64"/>
      <c r="AL907" s="64"/>
      <c r="AM907" s="64"/>
      <c r="AN907" s="64"/>
      <c r="AO907" s="64"/>
      <c r="AP907" s="64"/>
      <c r="AQ907" s="64"/>
      <c r="AR907" s="64"/>
      <c r="AS907" s="64"/>
      <c r="AT907" s="64"/>
      <c r="AU907" s="64"/>
      <c r="AV907" s="64"/>
      <c r="AW907" s="64"/>
      <c r="AX907" s="64"/>
      <c r="AY907" s="64"/>
      <c r="AZ907" s="64"/>
      <c r="BA907" s="64"/>
      <c r="BB907" s="64"/>
      <c r="BC907" s="64"/>
      <c r="BD907" s="64"/>
      <c r="BE907" s="64"/>
      <c r="BF907" s="64"/>
      <c r="BG907" s="64"/>
      <c r="BH907" s="64"/>
      <c r="BI907" s="64"/>
      <c r="BJ907" s="64"/>
      <c r="BK907" s="64"/>
      <c r="BL907" s="64"/>
      <c r="BM907" s="62"/>
      <c r="BN907" s="64"/>
    </row>
    <row r="908" spans="1:66" ht="15.75" customHeight="1">
      <c r="A908" s="87"/>
      <c r="B908" s="89"/>
      <c r="C908" s="89"/>
      <c r="D908" s="89"/>
      <c r="E908" s="64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  <c r="AK908" s="64"/>
      <c r="AL908" s="64"/>
      <c r="AM908" s="64"/>
      <c r="AN908" s="64"/>
      <c r="AO908" s="64"/>
      <c r="AP908" s="64"/>
      <c r="AQ908" s="64"/>
      <c r="AR908" s="64"/>
      <c r="AS908" s="64"/>
      <c r="AT908" s="64"/>
      <c r="AU908" s="64"/>
      <c r="AV908" s="64"/>
      <c r="AW908" s="64"/>
      <c r="AX908" s="64"/>
      <c r="AY908" s="64"/>
      <c r="AZ908" s="64"/>
      <c r="BA908" s="64"/>
      <c r="BB908" s="64"/>
      <c r="BC908" s="64"/>
      <c r="BD908" s="64"/>
      <c r="BE908" s="64"/>
      <c r="BF908" s="64"/>
      <c r="BG908" s="64"/>
      <c r="BH908" s="64"/>
      <c r="BI908" s="64"/>
      <c r="BJ908" s="64"/>
      <c r="BK908" s="64"/>
      <c r="BL908" s="64"/>
      <c r="BM908" s="62"/>
      <c r="BN908" s="64"/>
    </row>
    <row r="909" spans="1:66" ht="15.75" customHeight="1">
      <c r="A909" s="87"/>
      <c r="B909" s="89"/>
      <c r="C909" s="89"/>
      <c r="D909" s="89"/>
      <c r="E909" s="64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  <c r="AK909" s="64"/>
      <c r="AL909" s="64"/>
      <c r="AM909" s="64"/>
      <c r="AN909" s="64"/>
      <c r="AO909" s="64"/>
      <c r="AP909" s="64"/>
      <c r="AQ909" s="64"/>
      <c r="AR909" s="64"/>
      <c r="AS909" s="64"/>
      <c r="AT909" s="64"/>
      <c r="AU909" s="64"/>
      <c r="AV909" s="64"/>
      <c r="AW909" s="64"/>
      <c r="AX909" s="64"/>
      <c r="AY909" s="64"/>
      <c r="AZ909" s="64"/>
      <c r="BA909" s="64"/>
      <c r="BB909" s="64"/>
      <c r="BC909" s="64"/>
      <c r="BD909" s="64"/>
      <c r="BE909" s="64"/>
      <c r="BF909" s="64"/>
      <c r="BG909" s="64"/>
      <c r="BH909" s="64"/>
      <c r="BI909" s="64"/>
      <c r="BJ909" s="64"/>
      <c r="BK909" s="64"/>
      <c r="BL909" s="64"/>
      <c r="BM909" s="62"/>
      <c r="BN909" s="64"/>
    </row>
    <row r="910" spans="1:66" ht="15.75" customHeight="1">
      <c r="A910" s="87"/>
      <c r="B910" s="89"/>
      <c r="C910" s="89"/>
      <c r="D910" s="89"/>
      <c r="E910" s="64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  <c r="AK910" s="64"/>
      <c r="AL910" s="64"/>
      <c r="AM910" s="64"/>
      <c r="AN910" s="64"/>
      <c r="AO910" s="64"/>
      <c r="AP910" s="64"/>
      <c r="AQ910" s="64"/>
      <c r="AR910" s="64"/>
      <c r="AS910" s="64"/>
      <c r="AT910" s="64"/>
      <c r="AU910" s="64"/>
      <c r="AV910" s="64"/>
      <c r="AW910" s="64"/>
      <c r="AX910" s="64"/>
      <c r="AY910" s="64"/>
      <c r="AZ910" s="64"/>
      <c r="BA910" s="64"/>
      <c r="BB910" s="64"/>
      <c r="BC910" s="64"/>
      <c r="BD910" s="64"/>
      <c r="BE910" s="64"/>
      <c r="BF910" s="64"/>
      <c r="BG910" s="64"/>
      <c r="BH910" s="64"/>
      <c r="BI910" s="64"/>
      <c r="BJ910" s="64"/>
      <c r="BK910" s="64"/>
      <c r="BL910" s="64"/>
      <c r="BM910" s="62"/>
      <c r="BN910" s="64"/>
    </row>
    <row r="911" spans="1:66" ht="15.75" customHeight="1">
      <c r="A911" s="87"/>
      <c r="B911" s="89"/>
      <c r="C911" s="89"/>
      <c r="D911" s="89"/>
      <c r="E911" s="64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  <c r="AK911" s="64"/>
      <c r="AL911" s="64"/>
      <c r="AM911" s="64"/>
      <c r="AN911" s="64"/>
      <c r="AO911" s="64"/>
      <c r="AP911" s="64"/>
      <c r="AQ911" s="64"/>
      <c r="AR911" s="64"/>
      <c r="AS911" s="64"/>
      <c r="AT911" s="64"/>
      <c r="AU911" s="64"/>
      <c r="AV911" s="64"/>
      <c r="AW911" s="64"/>
      <c r="AX911" s="64"/>
      <c r="AY911" s="64"/>
      <c r="AZ911" s="64"/>
      <c r="BA911" s="64"/>
      <c r="BB911" s="64"/>
      <c r="BC911" s="64"/>
      <c r="BD911" s="64"/>
      <c r="BE911" s="64"/>
      <c r="BF911" s="64"/>
      <c r="BG911" s="64"/>
      <c r="BH911" s="64"/>
      <c r="BI911" s="64"/>
      <c r="BJ911" s="64"/>
      <c r="BK911" s="64"/>
      <c r="BL911" s="64"/>
      <c r="BM911" s="62"/>
      <c r="BN911" s="64"/>
    </row>
    <row r="912" spans="1:66" ht="15.75" customHeight="1">
      <c r="A912" s="87"/>
      <c r="B912" s="89"/>
      <c r="C912" s="89"/>
      <c r="D912" s="89"/>
      <c r="E912" s="64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  <c r="AK912" s="64"/>
      <c r="AL912" s="64"/>
      <c r="AM912" s="64"/>
      <c r="AN912" s="64"/>
      <c r="AO912" s="64"/>
      <c r="AP912" s="64"/>
      <c r="AQ912" s="64"/>
      <c r="AR912" s="64"/>
      <c r="AS912" s="64"/>
      <c r="AT912" s="64"/>
      <c r="AU912" s="64"/>
      <c r="AV912" s="64"/>
      <c r="AW912" s="64"/>
      <c r="AX912" s="64"/>
      <c r="AY912" s="64"/>
      <c r="AZ912" s="64"/>
      <c r="BA912" s="64"/>
      <c r="BB912" s="64"/>
      <c r="BC912" s="64"/>
      <c r="BD912" s="64"/>
      <c r="BE912" s="64"/>
      <c r="BF912" s="64"/>
      <c r="BG912" s="64"/>
      <c r="BH912" s="64"/>
      <c r="BI912" s="64"/>
      <c r="BJ912" s="64"/>
      <c r="BK912" s="64"/>
      <c r="BL912" s="64"/>
      <c r="BM912" s="62"/>
      <c r="BN912" s="64"/>
    </row>
    <row r="913" spans="1:66" ht="15.75" customHeight="1">
      <c r="A913" s="87"/>
      <c r="B913" s="89"/>
      <c r="C913" s="89"/>
      <c r="D913" s="89"/>
      <c r="E913" s="64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  <c r="AK913" s="64"/>
      <c r="AL913" s="64"/>
      <c r="AM913" s="64"/>
      <c r="AN913" s="64"/>
      <c r="AO913" s="64"/>
      <c r="AP913" s="64"/>
      <c r="AQ913" s="64"/>
      <c r="AR913" s="64"/>
      <c r="AS913" s="64"/>
      <c r="AT913" s="64"/>
      <c r="AU913" s="64"/>
      <c r="AV913" s="64"/>
      <c r="AW913" s="64"/>
      <c r="AX913" s="64"/>
      <c r="AY913" s="64"/>
      <c r="AZ913" s="64"/>
      <c r="BA913" s="64"/>
      <c r="BB913" s="64"/>
      <c r="BC913" s="64"/>
      <c r="BD913" s="64"/>
      <c r="BE913" s="64"/>
      <c r="BF913" s="64"/>
      <c r="BG913" s="64"/>
      <c r="BH913" s="64"/>
      <c r="BI913" s="64"/>
      <c r="BJ913" s="64"/>
      <c r="BK913" s="64"/>
      <c r="BL913" s="64"/>
      <c r="BM913" s="62"/>
      <c r="BN913" s="64"/>
    </row>
    <row r="914" spans="1:66" ht="15.75" customHeight="1">
      <c r="A914" s="87"/>
      <c r="B914" s="89"/>
      <c r="C914" s="89"/>
      <c r="D914" s="89"/>
      <c r="E914" s="64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  <c r="AK914" s="64"/>
      <c r="AL914" s="64"/>
      <c r="AM914" s="64"/>
      <c r="AN914" s="64"/>
      <c r="AO914" s="64"/>
      <c r="AP914" s="64"/>
      <c r="AQ914" s="64"/>
      <c r="AR914" s="64"/>
      <c r="AS914" s="64"/>
      <c r="AT914" s="64"/>
      <c r="AU914" s="64"/>
      <c r="AV914" s="64"/>
      <c r="AW914" s="64"/>
      <c r="AX914" s="64"/>
      <c r="AY914" s="64"/>
      <c r="AZ914" s="64"/>
      <c r="BA914" s="64"/>
      <c r="BB914" s="64"/>
      <c r="BC914" s="64"/>
      <c r="BD914" s="64"/>
      <c r="BE914" s="64"/>
      <c r="BF914" s="64"/>
      <c r="BG914" s="64"/>
      <c r="BH914" s="64"/>
      <c r="BI914" s="64"/>
      <c r="BJ914" s="64"/>
      <c r="BK914" s="64"/>
      <c r="BL914" s="64"/>
      <c r="BM914" s="62"/>
      <c r="BN914" s="64"/>
    </row>
    <row r="915" spans="1:66" ht="15.75" customHeight="1">
      <c r="A915" s="87"/>
      <c r="B915" s="89"/>
      <c r="C915" s="89"/>
      <c r="D915" s="89"/>
      <c r="E915" s="64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  <c r="AK915" s="64"/>
      <c r="AL915" s="64"/>
      <c r="AM915" s="64"/>
      <c r="AN915" s="64"/>
      <c r="AO915" s="64"/>
      <c r="AP915" s="64"/>
      <c r="AQ915" s="64"/>
      <c r="AR915" s="64"/>
      <c r="AS915" s="64"/>
      <c r="AT915" s="64"/>
      <c r="AU915" s="64"/>
      <c r="AV915" s="64"/>
      <c r="AW915" s="64"/>
      <c r="AX915" s="64"/>
      <c r="AY915" s="64"/>
      <c r="AZ915" s="64"/>
      <c r="BA915" s="64"/>
      <c r="BB915" s="64"/>
      <c r="BC915" s="64"/>
      <c r="BD915" s="64"/>
      <c r="BE915" s="64"/>
      <c r="BF915" s="64"/>
      <c r="BG915" s="64"/>
      <c r="BH915" s="64"/>
      <c r="BI915" s="64"/>
      <c r="BJ915" s="64"/>
      <c r="BK915" s="64"/>
      <c r="BL915" s="64"/>
      <c r="BM915" s="62"/>
      <c r="BN915" s="64"/>
    </row>
    <row r="916" spans="1:66" ht="15.75" customHeight="1">
      <c r="A916" s="87"/>
      <c r="B916" s="89"/>
      <c r="C916" s="89"/>
      <c r="D916" s="89"/>
      <c r="E916" s="64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  <c r="AK916" s="64"/>
      <c r="AL916" s="64"/>
      <c r="AM916" s="64"/>
      <c r="AN916" s="64"/>
      <c r="AO916" s="64"/>
      <c r="AP916" s="64"/>
      <c r="AQ916" s="64"/>
      <c r="AR916" s="64"/>
      <c r="AS916" s="64"/>
      <c r="AT916" s="64"/>
      <c r="AU916" s="64"/>
      <c r="AV916" s="64"/>
      <c r="AW916" s="64"/>
      <c r="AX916" s="64"/>
      <c r="AY916" s="64"/>
      <c r="AZ916" s="64"/>
      <c r="BA916" s="64"/>
      <c r="BB916" s="64"/>
      <c r="BC916" s="64"/>
      <c r="BD916" s="64"/>
      <c r="BE916" s="64"/>
      <c r="BF916" s="64"/>
      <c r="BG916" s="64"/>
      <c r="BH916" s="64"/>
      <c r="BI916" s="64"/>
      <c r="BJ916" s="64"/>
      <c r="BK916" s="64"/>
      <c r="BL916" s="64"/>
      <c r="BM916" s="62"/>
      <c r="BN916" s="64"/>
    </row>
    <row r="917" spans="1:66" ht="15.75" customHeight="1">
      <c r="A917" s="87"/>
      <c r="B917" s="89"/>
      <c r="C917" s="89"/>
      <c r="D917" s="89"/>
      <c r="E917" s="64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2"/>
      <c r="BN917" s="64"/>
    </row>
    <row r="918" spans="1:66" ht="15.75" customHeight="1">
      <c r="A918" s="87"/>
      <c r="B918" s="89"/>
      <c r="C918" s="89"/>
      <c r="D918" s="89"/>
      <c r="E918" s="64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2"/>
      <c r="BN918" s="64"/>
    </row>
    <row r="919" spans="1:66" ht="15.75" customHeight="1">
      <c r="A919" s="87"/>
      <c r="B919" s="89"/>
      <c r="C919" s="89"/>
      <c r="D919" s="89"/>
      <c r="E919" s="64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2"/>
      <c r="BN919" s="64"/>
    </row>
    <row r="920" spans="1:66" ht="15.75" customHeight="1">
      <c r="A920" s="87"/>
      <c r="B920" s="89"/>
      <c r="C920" s="89"/>
      <c r="D920" s="89"/>
      <c r="E920" s="64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2"/>
      <c r="BN920" s="64"/>
    </row>
    <row r="921" spans="1:66" ht="15.75" customHeight="1">
      <c r="A921" s="87"/>
      <c r="B921" s="89"/>
      <c r="C921" s="89"/>
      <c r="D921" s="89"/>
      <c r="E921" s="64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2"/>
      <c r="BN921" s="64"/>
    </row>
    <row r="922" spans="1:66" ht="15.75" customHeight="1">
      <c r="A922" s="87"/>
      <c r="B922" s="89"/>
      <c r="C922" s="89"/>
      <c r="D922" s="89"/>
      <c r="E922" s="64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2"/>
      <c r="BN922" s="64"/>
    </row>
    <row r="923" spans="1:66" ht="15.75" customHeight="1">
      <c r="A923" s="87"/>
      <c r="B923" s="89"/>
      <c r="C923" s="89"/>
      <c r="D923" s="89"/>
      <c r="E923" s="64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2"/>
      <c r="BN923" s="64"/>
    </row>
    <row r="924" spans="1:66" ht="15.75" customHeight="1">
      <c r="A924" s="87"/>
      <c r="B924" s="89"/>
      <c r="C924" s="89"/>
      <c r="D924" s="89"/>
      <c r="E924" s="64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2"/>
      <c r="BN924" s="64"/>
    </row>
    <row r="925" spans="1:66" ht="15.75" customHeight="1">
      <c r="A925" s="87"/>
      <c r="B925" s="89"/>
      <c r="C925" s="89"/>
      <c r="D925" s="89"/>
      <c r="E925" s="64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2"/>
      <c r="BN925" s="64"/>
    </row>
    <row r="926" spans="1:66" ht="15.75" customHeight="1">
      <c r="A926" s="87"/>
      <c r="B926" s="89"/>
      <c r="C926" s="89"/>
      <c r="D926" s="89"/>
      <c r="E926" s="64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2"/>
      <c r="BN926" s="64"/>
    </row>
    <row r="927" spans="1:66" ht="15.75" customHeight="1">
      <c r="A927" s="87"/>
      <c r="B927" s="89"/>
      <c r="C927" s="89"/>
      <c r="D927" s="89"/>
      <c r="E927" s="64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2"/>
      <c r="BN927" s="64"/>
    </row>
    <row r="928" spans="1:66" ht="15.75" customHeight="1">
      <c r="A928" s="87"/>
      <c r="B928" s="89"/>
      <c r="C928" s="89"/>
      <c r="D928" s="89"/>
      <c r="E928" s="64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2"/>
      <c r="BN928" s="64"/>
    </row>
    <row r="929" spans="1:66" ht="15.75" customHeight="1">
      <c r="A929" s="87"/>
      <c r="B929" s="89"/>
      <c r="C929" s="89"/>
      <c r="D929" s="89"/>
      <c r="E929" s="64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2"/>
      <c r="BN929" s="64"/>
    </row>
    <row r="930" spans="1:66" ht="15.75" customHeight="1">
      <c r="A930" s="87"/>
      <c r="B930" s="89"/>
      <c r="C930" s="89"/>
      <c r="D930" s="89"/>
      <c r="E930" s="64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2"/>
      <c r="BN930" s="64"/>
    </row>
    <row r="931" spans="1:66" ht="15.75" customHeight="1">
      <c r="A931" s="87"/>
      <c r="B931" s="89"/>
      <c r="C931" s="89"/>
      <c r="D931" s="89"/>
      <c r="E931" s="64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2"/>
      <c r="BN931" s="64"/>
    </row>
    <row r="932" spans="1:66" ht="15.75" customHeight="1">
      <c r="A932" s="87"/>
      <c r="B932" s="89"/>
      <c r="C932" s="89"/>
      <c r="D932" s="89"/>
      <c r="E932" s="64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2"/>
      <c r="BN932" s="64"/>
    </row>
    <row r="933" spans="1:66" ht="15.75" customHeight="1">
      <c r="A933" s="87"/>
      <c r="B933" s="89"/>
      <c r="C933" s="89"/>
      <c r="D933" s="89"/>
      <c r="E933" s="64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2"/>
      <c r="BN933" s="64"/>
    </row>
    <row r="934" spans="1:66" ht="15.75" customHeight="1">
      <c r="A934" s="87"/>
      <c r="B934" s="89"/>
      <c r="C934" s="89"/>
      <c r="D934" s="89"/>
      <c r="E934" s="64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2"/>
      <c r="BN934" s="64"/>
    </row>
    <row r="935" spans="1:66" ht="15.75" customHeight="1">
      <c r="A935" s="87"/>
      <c r="B935" s="89"/>
      <c r="C935" s="89"/>
      <c r="D935" s="89"/>
      <c r="E935" s="64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2"/>
      <c r="BN935" s="64"/>
    </row>
    <row r="936" spans="1:66" ht="15.75" customHeight="1">
      <c r="A936" s="87"/>
      <c r="B936" s="89"/>
      <c r="C936" s="89"/>
      <c r="D936" s="89"/>
      <c r="E936" s="64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2"/>
      <c r="BN936" s="64"/>
    </row>
    <row r="937" spans="1:66" ht="15.75" customHeight="1">
      <c r="A937" s="87"/>
      <c r="B937" s="89"/>
      <c r="C937" s="89"/>
      <c r="D937" s="89"/>
      <c r="E937" s="64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  <c r="AK937" s="64"/>
      <c r="AL937" s="64"/>
      <c r="AM937" s="64"/>
      <c r="AN937" s="64"/>
      <c r="AO937" s="64"/>
      <c r="AP937" s="64"/>
      <c r="AQ937" s="64"/>
      <c r="AR937" s="64"/>
      <c r="AS937" s="64"/>
      <c r="AT937" s="64"/>
      <c r="AU937" s="64"/>
      <c r="AV937" s="64"/>
      <c r="AW937" s="64"/>
      <c r="AX937" s="64"/>
      <c r="AY937" s="64"/>
      <c r="AZ937" s="64"/>
      <c r="BA937" s="64"/>
      <c r="BB937" s="64"/>
      <c r="BC937" s="64"/>
      <c r="BD937" s="64"/>
      <c r="BE937" s="64"/>
      <c r="BF937" s="64"/>
      <c r="BG937" s="64"/>
      <c r="BH937" s="64"/>
      <c r="BI937" s="64"/>
      <c r="BJ937" s="64"/>
      <c r="BK937" s="64"/>
      <c r="BL937" s="64"/>
      <c r="BM937" s="62"/>
      <c r="BN937" s="64"/>
    </row>
    <row r="938" spans="1:66" ht="15.75" customHeight="1">
      <c r="A938" s="87"/>
      <c r="B938" s="89"/>
      <c r="C938" s="89"/>
      <c r="D938" s="89"/>
      <c r="E938" s="64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  <c r="AK938" s="64"/>
      <c r="AL938" s="64"/>
      <c r="AM938" s="64"/>
      <c r="AN938" s="64"/>
      <c r="AO938" s="64"/>
      <c r="AP938" s="64"/>
      <c r="AQ938" s="64"/>
      <c r="AR938" s="64"/>
      <c r="AS938" s="64"/>
      <c r="AT938" s="64"/>
      <c r="AU938" s="64"/>
      <c r="AV938" s="64"/>
      <c r="AW938" s="64"/>
      <c r="AX938" s="64"/>
      <c r="AY938" s="64"/>
      <c r="AZ938" s="64"/>
      <c r="BA938" s="64"/>
      <c r="BB938" s="64"/>
      <c r="BC938" s="64"/>
      <c r="BD938" s="64"/>
      <c r="BE938" s="64"/>
      <c r="BF938" s="64"/>
      <c r="BG938" s="64"/>
      <c r="BH938" s="64"/>
      <c r="BI938" s="64"/>
      <c r="BJ938" s="64"/>
      <c r="BK938" s="64"/>
      <c r="BL938" s="64"/>
      <c r="BM938" s="62"/>
      <c r="BN938" s="64"/>
    </row>
    <row r="939" spans="1:66" ht="15.75" customHeight="1">
      <c r="A939" s="87"/>
      <c r="B939" s="89"/>
      <c r="C939" s="89"/>
      <c r="D939" s="89"/>
      <c r="E939" s="64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  <c r="AK939" s="64"/>
      <c r="AL939" s="64"/>
      <c r="AM939" s="64"/>
      <c r="AN939" s="64"/>
      <c r="AO939" s="64"/>
      <c r="AP939" s="64"/>
      <c r="AQ939" s="64"/>
      <c r="AR939" s="64"/>
      <c r="AS939" s="64"/>
      <c r="AT939" s="64"/>
      <c r="AU939" s="64"/>
      <c r="AV939" s="64"/>
      <c r="AW939" s="64"/>
      <c r="AX939" s="64"/>
      <c r="AY939" s="64"/>
      <c r="AZ939" s="64"/>
      <c r="BA939" s="64"/>
      <c r="BB939" s="64"/>
      <c r="BC939" s="64"/>
      <c r="BD939" s="64"/>
      <c r="BE939" s="64"/>
      <c r="BF939" s="64"/>
      <c r="BG939" s="64"/>
      <c r="BH939" s="64"/>
      <c r="BI939" s="64"/>
      <c r="BJ939" s="64"/>
      <c r="BK939" s="64"/>
      <c r="BL939" s="64"/>
      <c r="BM939" s="62"/>
      <c r="BN939" s="64"/>
    </row>
    <row r="940" spans="1:66" ht="15.75" customHeight="1">
      <c r="A940" s="87"/>
      <c r="B940" s="89"/>
      <c r="C940" s="89"/>
      <c r="D940" s="89"/>
      <c r="E940" s="64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  <c r="AK940" s="64"/>
      <c r="AL940" s="64"/>
      <c r="AM940" s="64"/>
      <c r="AN940" s="64"/>
      <c r="AO940" s="64"/>
      <c r="AP940" s="64"/>
      <c r="AQ940" s="64"/>
      <c r="AR940" s="64"/>
      <c r="AS940" s="64"/>
      <c r="AT940" s="64"/>
      <c r="AU940" s="64"/>
      <c r="AV940" s="64"/>
      <c r="AW940" s="64"/>
      <c r="AX940" s="64"/>
      <c r="AY940" s="64"/>
      <c r="AZ940" s="64"/>
      <c r="BA940" s="64"/>
      <c r="BB940" s="64"/>
      <c r="BC940" s="64"/>
      <c r="BD940" s="64"/>
      <c r="BE940" s="64"/>
      <c r="BF940" s="64"/>
      <c r="BG940" s="64"/>
      <c r="BH940" s="64"/>
      <c r="BI940" s="64"/>
      <c r="BJ940" s="64"/>
      <c r="BK940" s="64"/>
      <c r="BL940" s="64"/>
      <c r="BM940" s="62"/>
      <c r="BN940" s="64"/>
    </row>
    <row r="941" spans="1:66" ht="15.75" customHeight="1">
      <c r="A941" s="87"/>
      <c r="B941" s="89"/>
      <c r="C941" s="89"/>
      <c r="D941" s="89"/>
      <c r="E941" s="64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  <c r="AK941" s="64"/>
      <c r="AL941" s="64"/>
      <c r="AM941" s="64"/>
      <c r="AN941" s="64"/>
      <c r="AO941" s="64"/>
      <c r="AP941" s="64"/>
      <c r="AQ941" s="64"/>
      <c r="AR941" s="64"/>
      <c r="AS941" s="64"/>
      <c r="AT941" s="64"/>
      <c r="AU941" s="64"/>
      <c r="AV941" s="64"/>
      <c r="AW941" s="64"/>
      <c r="AX941" s="64"/>
      <c r="AY941" s="64"/>
      <c r="AZ941" s="64"/>
      <c r="BA941" s="64"/>
      <c r="BB941" s="64"/>
      <c r="BC941" s="64"/>
      <c r="BD941" s="64"/>
      <c r="BE941" s="64"/>
      <c r="BF941" s="64"/>
      <c r="BG941" s="64"/>
      <c r="BH941" s="64"/>
      <c r="BI941" s="64"/>
      <c r="BJ941" s="64"/>
      <c r="BK941" s="64"/>
      <c r="BL941" s="64"/>
      <c r="BM941" s="62"/>
      <c r="BN941" s="64"/>
    </row>
    <row r="942" spans="1:66" ht="15.75" customHeight="1">
      <c r="A942" s="87"/>
      <c r="B942" s="89"/>
      <c r="C942" s="89"/>
      <c r="D942" s="89"/>
      <c r="E942" s="64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  <c r="AK942" s="64"/>
      <c r="AL942" s="64"/>
      <c r="AM942" s="64"/>
      <c r="AN942" s="64"/>
      <c r="AO942" s="64"/>
      <c r="AP942" s="64"/>
      <c r="AQ942" s="64"/>
      <c r="AR942" s="64"/>
      <c r="AS942" s="64"/>
      <c r="AT942" s="64"/>
      <c r="AU942" s="64"/>
      <c r="AV942" s="64"/>
      <c r="AW942" s="64"/>
      <c r="AX942" s="64"/>
      <c r="AY942" s="64"/>
      <c r="AZ942" s="64"/>
      <c r="BA942" s="64"/>
      <c r="BB942" s="64"/>
      <c r="BC942" s="64"/>
      <c r="BD942" s="64"/>
      <c r="BE942" s="64"/>
      <c r="BF942" s="64"/>
      <c r="BG942" s="64"/>
      <c r="BH942" s="64"/>
      <c r="BI942" s="64"/>
      <c r="BJ942" s="64"/>
      <c r="BK942" s="64"/>
      <c r="BL942" s="64"/>
      <c r="BM942" s="62"/>
      <c r="BN942" s="64"/>
    </row>
    <row r="943" spans="1:66" ht="15.75" customHeight="1">
      <c r="A943" s="87"/>
      <c r="B943" s="89"/>
      <c r="C943" s="89"/>
      <c r="D943" s="89"/>
      <c r="E943" s="64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  <c r="AK943" s="64"/>
      <c r="AL943" s="64"/>
      <c r="AM943" s="64"/>
      <c r="AN943" s="64"/>
      <c r="AO943" s="64"/>
      <c r="AP943" s="64"/>
      <c r="AQ943" s="64"/>
      <c r="AR943" s="64"/>
      <c r="AS943" s="64"/>
      <c r="AT943" s="64"/>
      <c r="AU943" s="64"/>
      <c r="AV943" s="64"/>
      <c r="AW943" s="64"/>
      <c r="AX943" s="64"/>
      <c r="AY943" s="64"/>
      <c r="AZ943" s="64"/>
      <c r="BA943" s="64"/>
      <c r="BB943" s="64"/>
      <c r="BC943" s="64"/>
      <c r="BD943" s="64"/>
      <c r="BE943" s="64"/>
      <c r="BF943" s="64"/>
      <c r="BG943" s="64"/>
      <c r="BH943" s="64"/>
      <c r="BI943" s="64"/>
      <c r="BJ943" s="64"/>
      <c r="BK943" s="64"/>
      <c r="BL943" s="64"/>
      <c r="BM943" s="62"/>
      <c r="BN943" s="64"/>
    </row>
    <row r="944" spans="1:66" ht="15.75" customHeight="1">
      <c r="A944" s="87"/>
      <c r="B944" s="89"/>
      <c r="C944" s="89"/>
      <c r="D944" s="89"/>
      <c r="E944" s="64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  <c r="AK944" s="64"/>
      <c r="AL944" s="64"/>
      <c r="AM944" s="64"/>
      <c r="AN944" s="64"/>
      <c r="AO944" s="64"/>
      <c r="AP944" s="64"/>
      <c r="AQ944" s="64"/>
      <c r="AR944" s="64"/>
      <c r="AS944" s="64"/>
      <c r="AT944" s="64"/>
      <c r="AU944" s="64"/>
      <c r="AV944" s="64"/>
      <c r="AW944" s="64"/>
      <c r="AX944" s="64"/>
      <c r="AY944" s="64"/>
      <c r="AZ944" s="64"/>
      <c r="BA944" s="64"/>
      <c r="BB944" s="64"/>
      <c r="BC944" s="64"/>
      <c r="BD944" s="64"/>
      <c r="BE944" s="64"/>
      <c r="BF944" s="64"/>
      <c r="BG944" s="64"/>
      <c r="BH944" s="64"/>
      <c r="BI944" s="64"/>
      <c r="BJ944" s="64"/>
      <c r="BK944" s="64"/>
      <c r="BL944" s="64"/>
      <c r="BM944" s="62"/>
      <c r="BN944" s="64"/>
    </row>
    <row r="945" spans="1:66" ht="15.75" customHeight="1">
      <c r="A945" s="87"/>
      <c r="B945" s="89"/>
      <c r="C945" s="89"/>
      <c r="D945" s="89"/>
      <c r="E945" s="64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  <c r="AK945" s="64"/>
      <c r="AL945" s="64"/>
      <c r="AM945" s="64"/>
      <c r="AN945" s="64"/>
      <c r="AO945" s="64"/>
      <c r="AP945" s="64"/>
      <c r="AQ945" s="64"/>
      <c r="AR945" s="64"/>
      <c r="AS945" s="64"/>
      <c r="AT945" s="64"/>
      <c r="AU945" s="64"/>
      <c r="AV945" s="64"/>
      <c r="AW945" s="64"/>
      <c r="AX945" s="64"/>
      <c r="AY945" s="64"/>
      <c r="AZ945" s="64"/>
      <c r="BA945" s="64"/>
      <c r="BB945" s="64"/>
      <c r="BC945" s="64"/>
      <c r="BD945" s="64"/>
      <c r="BE945" s="64"/>
      <c r="BF945" s="64"/>
      <c r="BG945" s="64"/>
      <c r="BH945" s="64"/>
      <c r="BI945" s="64"/>
      <c r="BJ945" s="64"/>
      <c r="BK945" s="64"/>
      <c r="BL945" s="64"/>
      <c r="BM945" s="62"/>
      <c r="BN945" s="64"/>
    </row>
    <row r="946" spans="1:66" ht="15.75" customHeight="1">
      <c r="A946" s="87"/>
      <c r="B946" s="89"/>
      <c r="C946" s="89"/>
      <c r="D946" s="89"/>
      <c r="E946" s="64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  <c r="AK946" s="64"/>
      <c r="AL946" s="64"/>
      <c r="AM946" s="64"/>
      <c r="AN946" s="64"/>
      <c r="AO946" s="64"/>
      <c r="AP946" s="64"/>
      <c r="AQ946" s="64"/>
      <c r="AR946" s="64"/>
      <c r="AS946" s="64"/>
      <c r="AT946" s="64"/>
      <c r="AU946" s="64"/>
      <c r="AV946" s="64"/>
      <c r="AW946" s="64"/>
      <c r="AX946" s="64"/>
      <c r="AY946" s="64"/>
      <c r="AZ946" s="64"/>
      <c r="BA946" s="64"/>
      <c r="BB946" s="64"/>
      <c r="BC946" s="64"/>
      <c r="BD946" s="64"/>
      <c r="BE946" s="64"/>
      <c r="BF946" s="64"/>
      <c r="BG946" s="64"/>
      <c r="BH946" s="64"/>
      <c r="BI946" s="64"/>
      <c r="BJ946" s="64"/>
      <c r="BK946" s="64"/>
      <c r="BL946" s="64"/>
      <c r="BM946" s="62"/>
      <c r="BN946" s="64"/>
    </row>
    <row r="947" spans="1:66" ht="15.75" customHeight="1">
      <c r="A947" s="87"/>
      <c r="B947" s="89"/>
      <c r="C947" s="89"/>
      <c r="D947" s="89"/>
      <c r="E947" s="64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  <c r="AK947" s="64"/>
      <c r="AL947" s="64"/>
      <c r="AM947" s="64"/>
      <c r="AN947" s="64"/>
      <c r="AO947" s="64"/>
      <c r="AP947" s="64"/>
      <c r="AQ947" s="64"/>
      <c r="AR947" s="64"/>
      <c r="AS947" s="64"/>
      <c r="AT947" s="64"/>
      <c r="AU947" s="64"/>
      <c r="AV947" s="64"/>
      <c r="AW947" s="64"/>
      <c r="AX947" s="64"/>
      <c r="AY947" s="64"/>
      <c r="AZ947" s="64"/>
      <c r="BA947" s="64"/>
      <c r="BB947" s="64"/>
      <c r="BC947" s="64"/>
      <c r="BD947" s="64"/>
      <c r="BE947" s="64"/>
      <c r="BF947" s="64"/>
      <c r="BG947" s="64"/>
      <c r="BH947" s="64"/>
      <c r="BI947" s="64"/>
      <c r="BJ947" s="64"/>
      <c r="BK947" s="64"/>
      <c r="BL947" s="64"/>
      <c r="BM947" s="62"/>
      <c r="BN947" s="64"/>
    </row>
    <row r="948" spans="1:66" ht="15.75" customHeight="1">
      <c r="A948" s="87"/>
      <c r="B948" s="89"/>
      <c r="C948" s="89"/>
      <c r="D948" s="89"/>
      <c r="E948" s="64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  <c r="AK948" s="64"/>
      <c r="AL948" s="64"/>
      <c r="AM948" s="64"/>
      <c r="AN948" s="64"/>
      <c r="AO948" s="64"/>
      <c r="AP948" s="64"/>
      <c r="AQ948" s="64"/>
      <c r="AR948" s="64"/>
      <c r="AS948" s="64"/>
      <c r="AT948" s="64"/>
      <c r="AU948" s="64"/>
      <c r="AV948" s="64"/>
      <c r="AW948" s="64"/>
      <c r="AX948" s="64"/>
      <c r="AY948" s="64"/>
      <c r="AZ948" s="64"/>
      <c r="BA948" s="64"/>
      <c r="BB948" s="64"/>
      <c r="BC948" s="64"/>
      <c r="BD948" s="64"/>
      <c r="BE948" s="64"/>
      <c r="BF948" s="64"/>
      <c r="BG948" s="64"/>
      <c r="BH948" s="64"/>
      <c r="BI948" s="64"/>
      <c r="BJ948" s="64"/>
      <c r="BK948" s="64"/>
      <c r="BL948" s="64"/>
      <c r="BM948" s="62"/>
      <c r="BN948" s="64"/>
    </row>
    <row r="949" spans="1:66" ht="15.75" customHeight="1">
      <c r="A949" s="87"/>
      <c r="B949" s="89"/>
      <c r="C949" s="89"/>
      <c r="D949" s="89"/>
      <c r="E949" s="64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  <c r="AK949" s="64"/>
      <c r="AL949" s="64"/>
      <c r="AM949" s="64"/>
      <c r="AN949" s="64"/>
      <c r="AO949" s="64"/>
      <c r="AP949" s="64"/>
      <c r="AQ949" s="64"/>
      <c r="AR949" s="64"/>
      <c r="AS949" s="64"/>
      <c r="AT949" s="64"/>
      <c r="AU949" s="64"/>
      <c r="AV949" s="64"/>
      <c r="AW949" s="64"/>
      <c r="AX949" s="64"/>
      <c r="AY949" s="64"/>
      <c r="AZ949" s="64"/>
      <c r="BA949" s="64"/>
      <c r="BB949" s="64"/>
      <c r="BC949" s="64"/>
      <c r="BD949" s="64"/>
      <c r="BE949" s="64"/>
      <c r="BF949" s="64"/>
      <c r="BG949" s="64"/>
      <c r="BH949" s="64"/>
      <c r="BI949" s="64"/>
      <c r="BJ949" s="64"/>
      <c r="BK949" s="64"/>
      <c r="BL949" s="64"/>
      <c r="BM949" s="62"/>
      <c r="BN949" s="64"/>
    </row>
    <row r="950" spans="1:66" ht="15.75" customHeight="1">
      <c r="A950" s="87"/>
      <c r="B950" s="89"/>
      <c r="C950" s="89"/>
      <c r="D950" s="89"/>
      <c r="E950" s="64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  <c r="AK950" s="64"/>
      <c r="AL950" s="64"/>
      <c r="AM950" s="64"/>
      <c r="AN950" s="64"/>
      <c r="AO950" s="64"/>
      <c r="AP950" s="64"/>
      <c r="AQ950" s="64"/>
      <c r="AR950" s="64"/>
      <c r="AS950" s="64"/>
      <c r="AT950" s="64"/>
      <c r="AU950" s="64"/>
      <c r="AV950" s="64"/>
      <c r="AW950" s="64"/>
      <c r="AX950" s="64"/>
      <c r="AY950" s="64"/>
      <c r="AZ950" s="64"/>
      <c r="BA950" s="64"/>
      <c r="BB950" s="64"/>
      <c r="BC950" s="64"/>
      <c r="BD950" s="64"/>
      <c r="BE950" s="64"/>
      <c r="BF950" s="64"/>
      <c r="BG950" s="64"/>
      <c r="BH950" s="64"/>
      <c r="BI950" s="64"/>
      <c r="BJ950" s="64"/>
      <c r="BK950" s="64"/>
      <c r="BL950" s="64"/>
      <c r="BM950" s="62"/>
      <c r="BN950" s="64"/>
    </row>
    <row r="951" spans="1:66" ht="15.75" customHeight="1">
      <c r="A951" s="87"/>
      <c r="B951" s="89"/>
      <c r="C951" s="89"/>
      <c r="D951" s="89"/>
      <c r="E951" s="64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  <c r="AK951" s="64"/>
      <c r="AL951" s="64"/>
      <c r="AM951" s="64"/>
      <c r="AN951" s="64"/>
      <c r="AO951" s="64"/>
      <c r="AP951" s="64"/>
      <c r="AQ951" s="64"/>
      <c r="AR951" s="64"/>
      <c r="AS951" s="64"/>
      <c r="AT951" s="64"/>
      <c r="AU951" s="64"/>
      <c r="AV951" s="64"/>
      <c r="AW951" s="64"/>
      <c r="AX951" s="64"/>
      <c r="AY951" s="64"/>
      <c r="AZ951" s="64"/>
      <c r="BA951" s="64"/>
      <c r="BB951" s="64"/>
      <c r="BC951" s="64"/>
      <c r="BD951" s="64"/>
      <c r="BE951" s="64"/>
      <c r="BF951" s="64"/>
      <c r="BG951" s="64"/>
      <c r="BH951" s="64"/>
      <c r="BI951" s="64"/>
      <c r="BJ951" s="64"/>
      <c r="BK951" s="64"/>
      <c r="BL951" s="64"/>
      <c r="BM951" s="62"/>
      <c r="BN951" s="64"/>
    </row>
    <row r="952" spans="1:66" ht="15.75" customHeight="1">
      <c r="A952" s="87"/>
      <c r="B952" s="89"/>
      <c r="C952" s="89"/>
      <c r="D952" s="89"/>
      <c r="E952" s="64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  <c r="AK952" s="64"/>
      <c r="AL952" s="64"/>
      <c r="AM952" s="64"/>
      <c r="AN952" s="64"/>
      <c r="AO952" s="64"/>
      <c r="AP952" s="64"/>
      <c r="AQ952" s="64"/>
      <c r="AR952" s="64"/>
      <c r="AS952" s="64"/>
      <c r="AT952" s="64"/>
      <c r="AU952" s="64"/>
      <c r="AV952" s="64"/>
      <c r="AW952" s="64"/>
      <c r="AX952" s="64"/>
      <c r="AY952" s="64"/>
      <c r="AZ952" s="64"/>
      <c r="BA952" s="64"/>
      <c r="BB952" s="64"/>
      <c r="BC952" s="64"/>
      <c r="BD952" s="64"/>
      <c r="BE952" s="64"/>
      <c r="BF952" s="64"/>
      <c r="BG952" s="64"/>
      <c r="BH952" s="64"/>
      <c r="BI952" s="64"/>
      <c r="BJ952" s="64"/>
      <c r="BK952" s="64"/>
      <c r="BL952" s="64"/>
      <c r="BM952" s="62"/>
      <c r="BN952" s="64"/>
    </row>
    <row r="953" spans="1:66" ht="15.75" customHeight="1">
      <c r="A953" s="87"/>
      <c r="B953" s="89"/>
      <c r="C953" s="89"/>
      <c r="D953" s="89"/>
      <c r="E953" s="64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  <c r="AK953" s="64"/>
      <c r="AL953" s="64"/>
      <c r="AM953" s="64"/>
      <c r="AN953" s="64"/>
      <c r="AO953" s="64"/>
      <c r="AP953" s="64"/>
      <c r="AQ953" s="64"/>
      <c r="AR953" s="64"/>
      <c r="AS953" s="64"/>
      <c r="AT953" s="64"/>
      <c r="AU953" s="64"/>
      <c r="AV953" s="64"/>
      <c r="AW953" s="64"/>
      <c r="AX953" s="64"/>
      <c r="AY953" s="64"/>
      <c r="AZ953" s="64"/>
      <c r="BA953" s="64"/>
      <c r="BB953" s="64"/>
      <c r="BC953" s="64"/>
      <c r="BD953" s="64"/>
      <c r="BE953" s="64"/>
      <c r="BF953" s="64"/>
      <c r="BG953" s="64"/>
      <c r="BH953" s="64"/>
      <c r="BI953" s="64"/>
      <c r="BJ953" s="64"/>
      <c r="BK953" s="64"/>
      <c r="BL953" s="64"/>
      <c r="BM953" s="62"/>
      <c r="BN953" s="64"/>
    </row>
    <row r="954" spans="1:66" ht="15.75" customHeight="1">
      <c r="A954" s="87"/>
      <c r="B954" s="89"/>
      <c r="C954" s="89"/>
      <c r="D954" s="89"/>
      <c r="E954" s="64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  <c r="AK954" s="64"/>
      <c r="AL954" s="64"/>
      <c r="AM954" s="64"/>
      <c r="AN954" s="64"/>
      <c r="AO954" s="64"/>
      <c r="AP954" s="64"/>
      <c r="AQ954" s="64"/>
      <c r="AR954" s="64"/>
      <c r="AS954" s="64"/>
      <c r="AT954" s="64"/>
      <c r="AU954" s="64"/>
      <c r="AV954" s="64"/>
      <c r="AW954" s="64"/>
      <c r="AX954" s="64"/>
      <c r="AY954" s="64"/>
      <c r="AZ954" s="64"/>
      <c r="BA954" s="64"/>
      <c r="BB954" s="64"/>
      <c r="BC954" s="64"/>
      <c r="BD954" s="64"/>
      <c r="BE954" s="64"/>
      <c r="BF954" s="64"/>
      <c r="BG954" s="64"/>
      <c r="BH954" s="64"/>
      <c r="BI954" s="64"/>
      <c r="BJ954" s="64"/>
      <c r="BK954" s="64"/>
      <c r="BL954" s="64"/>
      <c r="BM954" s="62"/>
      <c r="BN954" s="64"/>
    </row>
    <row r="955" spans="1:66" ht="15.75" customHeight="1">
      <c r="A955" s="87"/>
      <c r="B955" s="89"/>
      <c r="C955" s="89"/>
      <c r="D955" s="89"/>
      <c r="E955" s="64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  <c r="AK955" s="64"/>
      <c r="AL955" s="64"/>
      <c r="AM955" s="64"/>
      <c r="AN955" s="64"/>
      <c r="AO955" s="64"/>
      <c r="AP955" s="64"/>
      <c r="AQ955" s="64"/>
      <c r="AR955" s="64"/>
      <c r="AS955" s="64"/>
      <c r="AT955" s="64"/>
      <c r="AU955" s="64"/>
      <c r="AV955" s="64"/>
      <c r="AW955" s="64"/>
      <c r="AX955" s="64"/>
      <c r="AY955" s="64"/>
      <c r="AZ955" s="64"/>
      <c r="BA955" s="64"/>
      <c r="BB955" s="64"/>
      <c r="BC955" s="64"/>
      <c r="BD955" s="64"/>
      <c r="BE955" s="64"/>
      <c r="BF955" s="64"/>
      <c r="BG955" s="64"/>
      <c r="BH955" s="64"/>
      <c r="BI955" s="64"/>
      <c r="BJ955" s="64"/>
      <c r="BK955" s="64"/>
      <c r="BL955" s="64"/>
      <c r="BM955" s="62"/>
      <c r="BN955" s="64"/>
    </row>
    <row r="956" spans="1:66" ht="15.75" customHeight="1">
      <c r="A956" s="87"/>
      <c r="B956" s="89"/>
      <c r="C956" s="89"/>
      <c r="D956" s="89"/>
      <c r="E956" s="64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  <c r="AK956" s="64"/>
      <c r="AL956" s="64"/>
      <c r="AM956" s="64"/>
      <c r="AN956" s="64"/>
      <c r="AO956" s="64"/>
      <c r="AP956" s="64"/>
      <c r="AQ956" s="64"/>
      <c r="AR956" s="64"/>
      <c r="AS956" s="64"/>
      <c r="AT956" s="64"/>
      <c r="AU956" s="64"/>
      <c r="AV956" s="64"/>
      <c r="AW956" s="64"/>
      <c r="AX956" s="64"/>
      <c r="AY956" s="64"/>
      <c r="AZ956" s="64"/>
      <c r="BA956" s="64"/>
      <c r="BB956" s="64"/>
      <c r="BC956" s="64"/>
      <c r="BD956" s="64"/>
      <c r="BE956" s="64"/>
      <c r="BF956" s="64"/>
      <c r="BG956" s="64"/>
      <c r="BH956" s="64"/>
      <c r="BI956" s="64"/>
      <c r="BJ956" s="64"/>
      <c r="BK956" s="64"/>
      <c r="BL956" s="64"/>
      <c r="BM956" s="62"/>
      <c r="BN956" s="64"/>
    </row>
    <row r="957" spans="1:66" ht="15.75" customHeight="1">
      <c r="A957" s="87"/>
      <c r="B957" s="89"/>
      <c r="C957" s="89"/>
      <c r="D957" s="89"/>
      <c r="E957" s="64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  <c r="AK957" s="64"/>
      <c r="AL957" s="64"/>
      <c r="AM957" s="64"/>
      <c r="AN957" s="64"/>
      <c r="AO957" s="64"/>
      <c r="AP957" s="64"/>
      <c r="AQ957" s="64"/>
      <c r="AR957" s="64"/>
      <c r="AS957" s="64"/>
      <c r="AT957" s="64"/>
      <c r="AU957" s="64"/>
      <c r="AV957" s="64"/>
      <c r="AW957" s="64"/>
      <c r="AX957" s="64"/>
      <c r="AY957" s="64"/>
      <c r="AZ957" s="64"/>
      <c r="BA957" s="64"/>
      <c r="BB957" s="64"/>
      <c r="BC957" s="64"/>
      <c r="BD957" s="64"/>
      <c r="BE957" s="64"/>
      <c r="BF957" s="64"/>
      <c r="BG957" s="64"/>
      <c r="BH957" s="64"/>
      <c r="BI957" s="64"/>
      <c r="BJ957" s="64"/>
      <c r="BK957" s="64"/>
      <c r="BL957" s="64"/>
      <c r="BM957" s="62"/>
      <c r="BN957" s="64"/>
    </row>
    <row r="958" spans="1:66" ht="15.75" customHeight="1">
      <c r="A958" s="87"/>
      <c r="B958" s="89"/>
      <c r="C958" s="89"/>
      <c r="D958" s="89"/>
      <c r="E958" s="64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  <c r="AK958" s="64"/>
      <c r="AL958" s="64"/>
      <c r="AM958" s="64"/>
      <c r="AN958" s="64"/>
      <c r="AO958" s="64"/>
      <c r="AP958" s="64"/>
      <c r="AQ958" s="64"/>
      <c r="AR958" s="64"/>
      <c r="AS958" s="64"/>
      <c r="AT958" s="64"/>
      <c r="AU958" s="64"/>
      <c r="AV958" s="64"/>
      <c r="AW958" s="64"/>
      <c r="AX958" s="64"/>
      <c r="AY958" s="64"/>
      <c r="AZ958" s="64"/>
      <c r="BA958" s="64"/>
      <c r="BB958" s="64"/>
      <c r="BC958" s="64"/>
      <c r="BD958" s="64"/>
      <c r="BE958" s="64"/>
      <c r="BF958" s="64"/>
      <c r="BG958" s="64"/>
      <c r="BH958" s="64"/>
      <c r="BI958" s="64"/>
      <c r="BJ958" s="64"/>
      <c r="BK958" s="64"/>
      <c r="BL958" s="64"/>
      <c r="BM958" s="62"/>
      <c r="BN958" s="64"/>
    </row>
    <row r="959" spans="1:66" ht="15.75" customHeight="1">
      <c r="A959" s="87"/>
      <c r="B959" s="89"/>
      <c r="C959" s="89"/>
      <c r="D959" s="89"/>
      <c r="E959" s="64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  <c r="AK959" s="64"/>
      <c r="AL959" s="64"/>
      <c r="AM959" s="64"/>
      <c r="AN959" s="64"/>
      <c r="AO959" s="64"/>
      <c r="AP959" s="64"/>
      <c r="AQ959" s="64"/>
      <c r="AR959" s="64"/>
      <c r="AS959" s="64"/>
      <c r="AT959" s="64"/>
      <c r="AU959" s="64"/>
      <c r="AV959" s="64"/>
      <c r="AW959" s="64"/>
      <c r="AX959" s="64"/>
      <c r="AY959" s="64"/>
      <c r="AZ959" s="64"/>
      <c r="BA959" s="64"/>
      <c r="BB959" s="64"/>
      <c r="BC959" s="64"/>
      <c r="BD959" s="64"/>
      <c r="BE959" s="64"/>
      <c r="BF959" s="64"/>
      <c r="BG959" s="64"/>
      <c r="BH959" s="64"/>
      <c r="BI959" s="64"/>
      <c r="BJ959" s="64"/>
      <c r="BK959" s="64"/>
      <c r="BL959" s="64"/>
      <c r="BM959" s="62"/>
      <c r="BN959" s="64"/>
    </row>
    <row r="960" spans="1:66" ht="15.75" customHeight="1">
      <c r="A960" s="87"/>
      <c r="B960" s="89"/>
      <c r="C960" s="89"/>
      <c r="D960" s="89"/>
      <c r="E960" s="64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  <c r="AK960" s="64"/>
      <c r="AL960" s="64"/>
      <c r="AM960" s="64"/>
      <c r="AN960" s="64"/>
      <c r="AO960" s="64"/>
      <c r="AP960" s="64"/>
      <c r="AQ960" s="64"/>
      <c r="AR960" s="64"/>
      <c r="AS960" s="64"/>
      <c r="AT960" s="64"/>
      <c r="AU960" s="64"/>
      <c r="AV960" s="64"/>
      <c r="AW960" s="64"/>
      <c r="AX960" s="64"/>
      <c r="AY960" s="64"/>
      <c r="AZ960" s="64"/>
      <c r="BA960" s="64"/>
      <c r="BB960" s="64"/>
      <c r="BC960" s="64"/>
      <c r="BD960" s="64"/>
      <c r="BE960" s="64"/>
      <c r="BF960" s="64"/>
      <c r="BG960" s="64"/>
      <c r="BH960" s="64"/>
      <c r="BI960" s="64"/>
      <c r="BJ960" s="64"/>
      <c r="BK960" s="64"/>
      <c r="BL960" s="64"/>
      <c r="BM960" s="62"/>
      <c r="BN960" s="64"/>
    </row>
    <row r="961" spans="1:66" ht="15.75" customHeight="1">
      <c r="A961" s="87"/>
      <c r="B961" s="89"/>
      <c r="C961" s="89"/>
      <c r="D961" s="89"/>
      <c r="E961" s="64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  <c r="AK961" s="64"/>
      <c r="AL961" s="64"/>
      <c r="AM961" s="64"/>
      <c r="AN961" s="64"/>
      <c r="AO961" s="64"/>
      <c r="AP961" s="64"/>
      <c r="AQ961" s="64"/>
      <c r="AR961" s="64"/>
      <c r="AS961" s="64"/>
      <c r="AT961" s="64"/>
      <c r="AU961" s="64"/>
      <c r="AV961" s="64"/>
      <c r="AW961" s="64"/>
      <c r="AX961" s="64"/>
      <c r="AY961" s="64"/>
      <c r="AZ961" s="64"/>
      <c r="BA961" s="64"/>
      <c r="BB961" s="64"/>
      <c r="BC961" s="64"/>
      <c r="BD961" s="64"/>
      <c r="BE961" s="64"/>
      <c r="BF961" s="64"/>
      <c r="BG961" s="64"/>
      <c r="BH961" s="64"/>
      <c r="BI961" s="64"/>
      <c r="BJ961" s="64"/>
      <c r="BK961" s="64"/>
      <c r="BL961" s="64"/>
      <c r="BM961" s="62"/>
      <c r="BN961" s="64"/>
    </row>
    <row r="962" spans="1:66" ht="15.75" customHeight="1">
      <c r="A962" s="87"/>
      <c r="B962" s="89"/>
      <c r="C962" s="89"/>
      <c r="D962" s="89"/>
      <c r="E962" s="64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  <c r="AK962" s="64"/>
      <c r="AL962" s="64"/>
      <c r="AM962" s="64"/>
      <c r="AN962" s="64"/>
      <c r="AO962" s="64"/>
      <c r="AP962" s="64"/>
      <c r="AQ962" s="64"/>
      <c r="AR962" s="64"/>
      <c r="AS962" s="64"/>
      <c r="AT962" s="64"/>
      <c r="AU962" s="64"/>
      <c r="AV962" s="64"/>
      <c r="AW962" s="64"/>
      <c r="AX962" s="64"/>
      <c r="AY962" s="64"/>
      <c r="AZ962" s="64"/>
      <c r="BA962" s="64"/>
      <c r="BB962" s="64"/>
      <c r="BC962" s="64"/>
      <c r="BD962" s="64"/>
      <c r="BE962" s="64"/>
      <c r="BF962" s="64"/>
      <c r="BG962" s="64"/>
      <c r="BH962" s="64"/>
      <c r="BI962" s="64"/>
      <c r="BJ962" s="64"/>
      <c r="BK962" s="64"/>
      <c r="BL962" s="64"/>
      <c r="BM962" s="62"/>
      <c r="BN962" s="64"/>
    </row>
    <row r="963" spans="1:66" ht="15.75" customHeight="1">
      <c r="A963" s="87"/>
      <c r="B963" s="89"/>
      <c r="C963" s="89"/>
      <c r="D963" s="89"/>
      <c r="E963" s="64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  <c r="AK963" s="64"/>
      <c r="AL963" s="64"/>
      <c r="AM963" s="64"/>
      <c r="AN963" s="64"/>
      <c r="AO963" s="64"/>
      <c r="AP963" s="64"/>
      <c r="AQ963" s="64"/>
      <c r="AR963" s="64"/>
      <c r="AS963" s="64"/>
      <c r="AT963" s="64"/>
      <c r="AU963" s="64"/>
      <c r="AV963" s="64"/>
      <c r="AW963" s="64"/>
      <c r="AX963" s="64"/>
      <c r="AY963" s="64"/>
      <c r="AZ963" s="64"/>
      <c r="BA963" s="64"/>
      <c r="BB963" s="64"/>
      <c r="BC963" s="64"/>
      <c r="BD963" s="64"/>
      <c r="BE963" s="64"/>
      <c r="BF963" s="64"/>
      <c r="BG963" s="64"/>
      <c r="BH963" s="64"/>
      <c r="BI963" s="64"/>
      <c r="BJ963" s="64"/>
      <c r="BK963" s="64"/>
      <c r="BL963" s="64"/>
      <c r="BM963" s="62"/>
      <c r="BN963" s="64"/>
    </row>
    <row r="964" spans="1:66" ht="15.75" customHeight="1">
      <c r="A964" s="87"/>
      <c r="B964" s="89"/>
      <c r="C964" s="89"/>
      <c r="D964" s="89"/>
      <c r="E964" s="64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  <c r="AK964" s="64"/>
      <c r="AL964" s="64"/>
      <c r="AM964" s="64"/>
      <c r="AN964" s="64"/>
      <c r="AO964" s="64"/>
      <c r="AP964" s="64"/>
      <c r="AQ964" s="64"/>
      <c r="AR964" s="64"/>
      <c r="AS964" s="64"/>
      <c r="AT964" s="64"/>
      <c r="AU964" s="64"/>
      <c r="AV964" s="64"/>
      <c r="AW964" s="64"/>
      <c r="AX964" s="64"/>
      <c r="AY964" s="64"/>
      <c r="AZ964" s="64"/>
      <c r="BA964" s="64"/>
      <c r="BB964" s="64"/>
      <c r="BC964" s="64"/>
      <c r="BD964" s="64"/>
      <c r="BE964" s="64"/>
      <c r="BF964" s="64"/>
      <c r="BG964" s="64"/>
      <c r="BH964" s="64"/>
      <c r="BI964" s="64"/>
      <c r="BJ964" s="64"/>
      <c r="BK964" s="64"/>
      <c r="BL964" s="64"/>
      <c r="BM964" s="62"/>
      <c r="BN964" s="64"/>
    </row>
    <row r="965" spans="1:66" ht="15.75" customHeight="1">
      <c r="A965" s="87"/>
      <c r="B965" s="89"/>
      <c r="C965" s="89"/>
      <c r="D965" s="89"/>
      <c r="E965" s="64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  <c r="AK965" s="64"/>
      <c r="AL965" s="64"/>
      <c r="AM965" s="64"/>
      <c r="AN965" s="64"/>
      <c r="AO965" s="64"/>
      <c r="AP965" s="64"/>
      <c r="AQ965" s="64"/>
      <c r="AR965" s="64"/>
      <c r="AS965" s="64"/>
      <c r="AT965" s="64"/>
      <c r="AU965" s="64"/>
      <c r="AV965" s="64"/>
      <c r="AW965" s="64"/>
      <c r="AX965" s="64"/>
      <c r="AY965" s="64"/>
      <c r="AZ965" s="64"/>
      <c r="BA965" s="64"/>
      <c r="BB965" s="64"/>
      <c r="BC965" s="64"/>
      <c r="BD965" s="64"/>
      <c r="BE965" s="64"/>
      <c r="BF965" s="64"/>
      <c r="BG965" s="64"/>
      <c r="BH965" s="64"/>
      <c r="BI965" s="64"/>
      <c r="BJ965" s="64"/>
      <c r="BK965" s="64"/>
      <c r="BL965" s="64"/>
      <c r="BM965" s="62"/>
      <c r="BN965" s="64"/>
    </row>
    <row r="966" spans="1:66" ht="15.75" customHeight="1">
      <c r="A966" s="87"/>
      <c r="B966" s="89"/>
      <c r="C966" s="89"/>
      <c r="D966" s="89"/>
      <c r="E966" s="64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  <c r="AK966" s="64"/>
      <c r="AL966" s="64"/>
      <c r="AM966" s="64"/>
      <c r="AN966" s="64"/>
      <c r="AO966" s="64"/>
      <c r="AP966" s="64"/>
      <c r="AQ966" s="64"/>
      <c r="AR966" s="64"/>
      <c r="AS966" s="64"/>
      <c r="AT966" s="64"/>
      <c r="AU966" s="64"/>
      <c r="AV966" s="64"/>
      <c r="AW966" s="64"/>
      <c r="AX966" s="64"/>
      <c r="AY966" s="64"/>
      <c r="AZ966" s="64"/>
      <c r="BA966" s="64"/>
      <c r="BB966" s="64"/>
      <c r="BC966" s="64"/>
      <c r="BD966" s="64"/>
      <c r="BE966" s="64"/>
      <c r="BF966" s="64"/>
      <c r="BG966" s="64"/>
      <c r="BH966" s="64"/>
      <c r="BI966" s="64"/>
      <c r="BJ966" s="64"/>
      <c r="BK966" s="64"/>
      <c r="BL966" s="64"/>
      <c r="BM966" s="62"/>
      <c r="BN966" s="64"/>
    </row>
    <row r="967" spans="1:66" ht="15.75" customHeight="1">
      <c r="A967" s="87"/>
      <c r="B967" s="89"/>
      <c r="C967" s="89"/>
      <c r="D967" s="89"/>
      <c r="E967" s="64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  <c r="AK967" s="64"/>
      <c r="AL967" s="64"/>
      <c r="AM967" s="64"/>
      <c r="AN967" s="64"/>
      <c r="AO967" s="64"/>
      <c r="AP967" s="64"/>
      <c r="AQ967" s="64"/>
      <c r="AR967" s="64"/>
      <c r="AS967" s="64"/>
      <c r="AT967" s="64"/>
      <c r="AU967" s="64"/>
      <c r="AV967" s="64"/>
      <c r="AW967" s="64"/>
      <c r="AX967" s="64"/>
      <c r="AY967" s="64"/>
      <c r="AZ967" s="64"/>
      <c r="BA967" s="64"/>
      <c r="BB967" s="64"/>
      <c r="BC967" s="64"/>
      <c r="BD967" s="64"/>
      <c r="BE967" s="64"/>
      <c r="BF967" s="64"/>
      <c r="BG967" s="64"/>
      <c r="BH967" s="64"/>
      <c r="BI967" s="64"/>
      <c r="BJ967" s="64"/>
      <c r="BK967" s="64"/>
      <c r="BL967" s="64"/>
      <c r="BM967" s="62"/>
      <c r="BN967" s="64"/>
    </row>
    <row r="968" spans="1:66" ht="15.75" customHeight="1">
      <c r="A968" s="87"/>
      <c r="B968" s="89"/>
      <c r="C968" s="89"/>
      <c r="D968" s="89"/>
      <c r="E968" s="64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  <c r="AK968" s="64"/>
      <c r="AL968" s="64"/>
      <c r="AM968" s="64"/>
      <c r="AN968" s="64"/>
      <c r="AO968" s="64"/>
      <c r="AP968" s="64"/>
      <c r="AQ968" s="64"/>
      <c r="AR968" s="64"/>
      <c r="AS968" s="64"/>
      <c r="AT968" s="64"/>
      <c r="AU968" s="64"/>
      <c r="AV968" s="64"/>
      <c r="AW968" s="64"/>
      <c r="AX968" s="64"/>
      <c r="AY968" s="64"/>
      <c r="AZ968" s="64"/>
      <c r="BA968" s="64"/>
      <c r="BB968" s="64"/>
      <c r="BC968" s="64"/>
      <c r="BD968" s="64"/>
      <c r="BE968" s="64"/>
      <c r="BF968" s="64"/>
      <c r="BG968" s="64"/>
      <c r="BH968" s="64"/>
      <c r="BI968" s="64"/>
      <c r="BJ968" s="64"/>
      <c r="BK968" s="64"/>
      <c r="BL968" s="64"/>
      <c r="BM968" s="62"/>
      <c r="BN968" s="64"/>
    </row>
    <row r="969" spans="1:66" ht="15.75" customHeight="1">
      <c r="A969" s="87"/>
      <c r="B969" s="89"/>
      <c r="C969" s="89"/>
      <c r="D969" s="89"/>
      <c r="E969" s="64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  <c r="AK969" s="64"/>
      <c r="AL969" s="64"/>
      <c r="AM969" s="64"/>
      <c r="AN969" s="64"/>
      <c r="AO969" s="64"/>
      <c r="AP969" s="64"/>
      <c r="AQ969" s="64"/>
      <c r="AR969" s="64"/>
      <c r="AS969" s="64"/>
      <c r="AT969" s="64"/>
      <c r="AU969" s="64"/>
      <c r="AV969" s="64"/>
      <c r="AW969" s="64"/>
      <c r="AX969" s="64"/>
      <c r="AY969" s="64"/>
      <c r="AZ969" s="64"/>
      <c r="BA969" s="64"/>
      <c r="BB969" s="64"/>
      <c r="BC969" s="64"/>
      <c r="BD969" s="64"/>
      <c r="BE969" s="64"/>
      <c r="BF969" s="64"/>
      <c r="BG969" s="64"/>
      <c r="BH969" s="64"/>
      <c r="BI969" s="64"/>
      <c r="BJ969" s="64"/>
      <c r="BK969" s="64"/>
      <c r="BL969" s="64"/>
      <c r="BM969" s="62"/>
      <c r="BN969" s="64"/>
    </row>
    <row r="970" spans="1:66" ht="15.75" customHeight="1">
      <c r="A970" s="87"/>
      <c r="B970" s="89"/>
      <c r="C970" s="89"/>
      <c r="D970" s="89"/>
      <c r="E970" s="64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  <c r="AK970" s="64"/>
      <c r="AL970" s="64"/>
      <c r="AM970" s="64"/>
      <c r="AN970" s="64"/>
      <c r="AO970" s="64"/>
      <c r="AP970" s="64"/>
      <c r="AQ970" s="64"/>
      <c r="AR970" s="64"/>
      <c r="AS970" s="64"/>
      <c r="AT970" s="64"/>
      <c r="AU970" s="64"/>
      <c r="AV970" s="64"/>
      <c r="AW970" s="64"/>
      <c r="AX970" s="64"/>
      <c r="AY970" s="64"/>
      <c r="AZ970" s="64"/>
      <c r="BA970" s="64"/>
      <c r="BB970" s="64"/>
      <c r="BC970" s="64"/>
      <c r="BD970" s="64"/>
      <c r="BE970" s="64"/>
      <c r="BF970" s="64"/>
      <c r="BG970" s="64"/>
      <c r="BH970" s="64"/>
      <c r="BI970" s="64"/>
      <c r="BJ970" s="64"/>
      <c r="BK970" s="64"/>
      <c r="BL970" s="64"/>
      <c r="BM970" s="62"/>
      <c r="BN970" s="64"/>
    </row>
    <row r="971" spans="1:66" ht="15.75" customHeight="1">
      <c r="A971" s="87"/>
      <c r="B971" s="89"/>
      <c r="C971" s="89"/>
      <c r="D971" s="89"/>
      <c r="E971" s="64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  <c r="AK971" s="64"/>
      <c r="AL971" s="64"/>
      <c r="AM971" s="64"/>
      <c r="AN971" s="64"/>
      <c r="AO971" s="64"/>
      <c r="AP971" s="64"/>
      <c r="AQ971" s="64"/>
      <c r="AR971" s="64"/>
      <c r="AS971" s="64"/>
      <c r="AT971" s="64"/>
      <c r="AU971" s="64"/>
      <c r="AV971" s="64"/>
      <c r="AW971" s="64"/>
      <c r="AX971" s="64"/>
      <c r="AY971" s="64"/>
      <c r="AZ971" s="64"/>
      <c r="BA971" s="64"/>
      <c r="BB971" s="64"/>
      <c r="BC971" s="64"/>
      <c r="BD971" s="64"/>
      <c r="BE971" s="64"/>
      <c r="BF971" s="64"/>
      <c r="BG971" s="64"/>
      <c r="BH971" s="64"/>
      <c r="BI971" s="64"/>
      <c r="BJ971" s="64"/>
      <c r="BK971" s="64"/>
      <c r="BL971" s="64"/>
      <c r="BM971" s="62"/>
      <c r="BN971" s="64"/>
    </row>
    <row r="972" spans="1:66" ht="15.75" customHeight="1">
      <c r="A972" s="87"/>
      <c r="B972" s="89"/>
      <c r="C972" s="89"/>
      <c r="D972" s="89"/>
      <c r="E972" s="64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  <c r="AK972" s="64"/>
      <c r="AL972" s="64"/>
      <c r="AM972" s="64"/>
      <c r="AN972" s="64"/>
      <c r="AO972" s="64"/>
      <c r="AP972" s="64"/>
      <c r="AQ972" s="64"/>
      <c r="AR972" s="64"/>
      <c r="AS972" s="64"/>
      <c r="AT972" s="64"/>
      <c r="AU972" s="64"/>
      <c r="AV972" s="64"/>
      <c r="AW972" s="64"/>
      <c r="AX972" s="64"/>
      <c r="AY972" s="64"/>
      <c r="AZ972" s="64"/>
      <c r="BA972" s="64"/>
      <c r="BB972" s="64"/>
      <c r="BC972" s="64"/>
      <c r="BD972" s="64"/>
      <c r="BE972" s="64"/>
      <c r="BF972" s="64"/>
      <c r="BG972" s="64"/>
      <c r="BH972" s="64"/>
      <c r="BI972" s="64"/>
      <c r="BJ972" s="64"/>
      <c r="BK972" s="64"/>
      <c r="BL972" s="64"/>
      <c r="BM972" s="62"/>
      <c r="BN972" s="64"/>
    </row>
    <row r="973" spans="1:66" ht="15.75" customHeight="1">
      <c r="A973" s="87"/>
      <c r="B973" s="89"/>
      <c r="C973" s="89"/>
      <c r="D973" s="89"/>
      <c r="E973" s="64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  <c r="AK973" s="64"/>
      <c r="AL973" s="64"/>
      <c r="AM973" s="64"/>
      <c r="AN973" s="64"/>
      <c r="AO973" s="64"/>
      <c r="AP973" s="64"/>
      <c r="AQ973" s="64"/>
      <c r="AR973" s="64"/>
      <c r="AS973" s="64"/>
      <c r="AT973" s="64"/>
      <c r="AU973" s="64"/>
      <c r="AV973" s="64"/>
      <c r="AW973" s="64"/>
      <c r="AX973" s="64"/>
      <c r="AY973" s="64"/>
      <c r="AZ973" s="64"/>
      <c r="BA973" s="64"/>
      <c r="BB973" s="64"/>
      <c r="BC973" s="64"/>
      <c r="BD973" s="64"/>
      <c r="BE973" s="64"/>
      <c r="BF973" s="64"/>
      <c r="BG973" s="64"/>
      <c r="BH973" s="64"/>
      <c r="BI973" s="64"/>
      <c r="BJ973" s="64"/>
      <c r="BK973" s="64"/>
      <c r="BL973" s="64"/>
      <c r="BM973" s="62"/>
      <c r="BN973" s="64"/>
    </row>
    <row r="974" spans="1:66" ht="15.75" customHeight="1">
      <c r="A974" s="87"/>
      <c r="B974" s="89"/>
      <c r="C974" s="89"/>
      <c r="D974" s="89"/>
      <c r="E974" s="64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  <c r="AK974" s="64"/>
      <c r="AL974" s="64"/>
      <c r="AM974" s="64"/>
      <c r="AN974" s="64"/>
      <c r="AO974" s="64"/>
      <c r="AP974" s="64"/>
      <c r="AQ974" s="64"/>
      <c r="AR974" s="64"/>
      <c r="AS974" s="64"/>
      <c r="AT974" s="64"/>
      <c r="AU974" s="64"/>
      <c r="AV974" s="64"/>
      <c r="AW974" s="64"/>
      <c r="AX974" s="64"/>
      <c r="AY974" s="64"/>
      <c r="AZ974" s="64"/>
      <c r="BA974" s="64"/>
      <c r="BB974" s="64"/>
      <c r="BC974" s="64"/>
      <c r="BD974" s="64"/>
      <c r="BE974" s="64"/>
      <c r="BF974" s="64"/>
      <c r="BG974" s="64"/>
      <c r="BH974" s="64"/>
      <c r="BI974" s="64"/>
      <c r="BJ974" s="64"/>
      <c r="BK974" s="64"/>
      <c r="BL974" s="64"/>
      <c r="BM974" s="62"/>
      <c r="BN974" s="64"/>
    </row>
    <row r="975" spans="1:66" ht="15.75" customHeight="1">
      <c r="A975" s="87"/>
      <c r="B975" s="89"/>
      <c r="C975" s="89"/>
      <c r="D975" s="89"/>
      <c r="E975" s="64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  <c r="AK975" s="64"/>
      <c r="AL975" s="64"/>
      <c r="AM975" s="64"/>
      <c r="AN975" s="64"/>
      <c r="AO975" s="64"/>
      <c r="AP975" s="64"/>
      <c r="AQ975" s="64"/>
      <c r="AR975" s="64"/>
      <c r="AS975" s="64"/>
      <c r="AT975" s="64"/>
      <c r="AU975" s="64"/>
      <c r="AV975" s="64"/>
      <c r="AW975" s="64"/>
      <c r="AX975" s="64"/>
      <c r="AY975" s="64"/>
      <c r="AZ975" s="64"/>
      <c r="BA975" s="64"/>
      <c r="BB975" s="64"/>
      <c r="BC975" s="64"/>
      <c r="BD975" s="64"/>
      <c r="BE975" s="64"/>
      <c r="BF975" s="64"/>
      <c r="BG975" s="64"/>
      <c r="BH975" s="64"/>
      <c r="BI975" s="64"/>
      <c r="BJ975" s="64"/>
      <c r="BK975" s="64"/>
      <c r="BL975" s="64"/>
      <c r="BM975" s="62"/>
      <c r="BN975" s="64"/>
    </row>
    <row r="976" spans="1:66" ht="15.75" customHeight="1">
      <c r="A976" s="87"/>
      <c r="B976" s="89"/>
      <c r="C976" s="89"/>
      <c r="D976" s="89"/>
      <c r="E976" s="64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  <c r="AK976" s="64"/>
      <c r="AL976" s="64"/>
      <c r="AM976" s="64"/>
      <c r="AN976" s="64"/>
      <c r="AO976" s="64"/>
      <c r="AP976" s="64"/>
      <c r="AQ976" s="64"/>
      <c r="AR976" s="64"/>
      <c r="AS976" s="64"/>
      <c r="AT976" s="64"/>
      <c r="AU976" s="64"/>
      <c r="AV976" s="64"/>
      <c r="AW976" s="64"/>
      <c r="AX976" s="64"/>
      <c r="AY976" s="64"/>
      <c r="AZ976" s="64"/>
      <c r="BA976" s="64"/>
      <c r="BB976" s="64"/>
      <c r="BC976" s="64"/>
      <c r="BD976" s="64"/>
      <c r="BE976" s="64"/>
      <c r="BF976" s="64"/>
      <c r="BG976" s="64"/>
      <c r="BH976" s="64"/>
      <c r="BI976" s="64"/>
      <c r="BJ976" s="64"/>
      <c r="BK976" s="64"/>
      <c r="BL976" s="64"/>
      <c r="BM976" s="62"/>
      <c r="BN976" s="64"/>
    </row>
    <row r="977" spans="1:66" ht="15.75" customHeight="1">
      <c r="A977" s="87"/>
      <c r="B977" s="89"/>
      <c r="C977" s="89"/>
      <c r="D977" s="89"/>
      <c r="E977" s="64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  <c r="AK977" s="64"/>
      <c r="AL977" s="64"/>
      <c r="AM977" s="64"/>
      <c r="AN977" s="64"/>
      <c r="AO977" s="64"/>
      <c r="AP977" s="64"/>
      <c r="AQ977" s="64"/>
      <c r="AR977" s="64"/>
      <c r="AS977" s="64"/>
      <c r="AT977" s="64"/>
      <c r="AU977" s="64"/>
      <c r="AV977" s="64"/>
      <c r="AW977" s="64"/>
      <c r="AX977" s="64"/>
      <c r="AY977" s="64"/>
      <c r="AZ977" s="64"/>
      <c r="BA977" s="64"/>
      <c r="BB977" s="64"/>
      <c r="BC977" s="64"/>
      <c r="BD977" s="64"/>
      <c r="BE977" s="64"/>
      <c r="BF977" s="64"/>
      <c r="BG977" s="64"/>
      <c r="BH977" s="64"/>
      <c r="BI977" s="64"/>
      <c r="BJ977" s="64"/>
      <c r="BK977" s="64"/>
      <c r="BL977" s="64"/>
      <c r="BM977" s="62"/>
      <c r="BN977" s="64"/>
    </row>
    <row r="978" spans="1:66" ht="15.75" customHeight="1">
      <c r="A978" s="87"/>
      <c r="B978" s="89"/>
      <c r="C978" s="89"/>
      <c r="D978" s="89"/>
      <c r="E978" s="64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  <c r="AK978" s="64"/>
      <c r="AL978" s="64"/>
      <c r="AM978" s="64"/>
      <c r="AN978" s="64"/>
      <c r="AO978" s="64"/>
      <c r="AP978" s="64"/>
      <c r="AQ978" s="64"/>
      <c r="AR978" s="64"/>
      <c r="AS978" s="64"/>
      <c r="AT978" s="64"/>
      <c r="AU978" s="64"/>
      <c r="AV978" s="64"/>
      <c r="AW978" s="64"/>
      <c r="AX978" s="64"/>
      <c r="AY978" s="64"/>
      <c r="AZ978" s="64"/>
      <c r="BA978" s="64"/>
      <c r="BB978" s="64"/>
      <c r="BC978" s="64"/>
      <c r="BD978" s="64"/>
      <c r="BE978" s="64"/>
      <c r="BF978" s="64"/>
      <c r="BG978" s="64"/>
      <c r="BH978" s="64"/>
      <c r="BI978" s="64"/>
      <c r="BJ978" s="64"/>
      <c r="BK978" s="64"/>
      <c r="BL978" s="64"/>
      <c r="BM978" s="62"/>
      <c r="BN978" s="64"/>
    </row>
    <row r="979" spans="1:66" ht="15.75" customHeight="1">
      <c r="A979" s="87"/>
      <c r="B979" s="89"/>
      <c r="C979" s="89"/>
      <c r="D979" s="89"/>
      <c r="E979" s="64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  <c r="AK979" s="64"/>
      <c r="AL979" s="64"/>
      <c r="AM979" s="64"/>
      <c r="AN979" s="64"/>
      <c r="AO979" s="64"/>
      <c r="AP979" s="64"/>
      <c r="AQ979" s="64"/>
      <c r="AR979" s="64"/>
      <c r="AS979" s="64"/>
      <c r="AT979" s="64"/>
      <c r="AU979" s="64"/>
      <c r="AV979" s="64"/>
      <c r="AW979" s="64"/>
      <c r="AX979" s="64"/>
      <c r="AY979" s="64"/>
      <c r="AZ979" s="64"/>
      <c r="BA979" s="64"/>
      <c r="BB979" s="64"/>
      <c r="BC979" s="64"/>
      <c r="BD979" s="64"/>
      <c r="BE979" s="64"/>
      <c r="BF979" s="64"/>
      <c r="BG979" s="64"/>
      <c r="BH979" s="64"/>
      <c r="BI979" s="64"/>
      <c r="BJ979" s="64"/>
      <c r="BK979" s="64"/>
      <c r="BL979" s="64"/>
      <c r="BM979" s="62"/>
      <c r="BN979" s="64"/>
    </row>
    <row r="980" spans="1:66" ht="15.75" customHeight="1">
      <c r="A980" s="87"/>
      <c r="B980" s="89"/>
      <c r="C980" s="89"/>
      <c r="D980" s="89"/>
      <c r="E980" s="64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  <c r="AK980" s="64"/>
      <c r="AL980" s="64"/>
      <c r="AM980" s="64"/>
      <c r="AN980" s="64"/>
      <c r="AO980" s="64"/>
      <c r="AP980" s="64"/>
      <c r="AQ980" s="64"/>
      <c r="AR980" s="64"/>
      <c r="AS980" s="64"/>
      <c r="AT980" s="64"/>
      <c r="AU980" s="64"/>
      <c r="AV980" s="64"/>
      <c r="AW980" s="64"/>
      <c r="AX980" s="64"/>
      <c r="AY980" s="64"/>
      <c r="AZ980" s="64"/>
      <c r="BA980" s="64"/>
      <c r="BB980" s="64"/>
      <c r="BC980" s="64"/>
      <c r="BD980" s="64"/>
      <c r="BE980" s="64"/>
      <c r="BF980" s="64"/>
      <c r="BG980" s="64"/>
      <c r="BH980" s="64"/>
      <c r="BI980" s="64"/>
      <c r="BJ980" s="64"/>
      <c r="BK980" s="64"/>
      <c r="BL980" s="64"/>
      <c r="BM980" s="62"/>
      <c r="BN980" s="64"/>
    </row>
    <row r="981" spans="1:66" ht="15.75" customHeight="1">
      <c r="A981" s="87"/>
      <c r="B981" s="89"/>
      <c r="C981" s="89"/>
      <c r="D981" s="89"/>
      <c r="E981" s="64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  <c r="AK981" s="64"/>
      <c r="AL981" s="64"/>
      <c r="AM981" s="64"/>
      <c r="AN981" s="64"/>
      <c r="AO981" s="64"/>
      <c r="AP981" s="64"/>
      <c r="AQ981" s="64"/>
      <c r="AR981" s="64"/>
      <c r="AS981" s="64"/>
      <c r="AT981" s="64"/>
      <c r="AU981" s="64"/>
      <c r="AV981" s="64"/>
      <c r="AW981" s="64"/>
      <c r="AX981" s="64"/>
      <c r="AY981" s="64"/>
      <c r="AZ981" s="64"/>
      <c r="BA981" s="64"/>
      <c r="BB981" s="64"/>
      <c r="BC981" s="64"/>
      <c r="BD981" s="64"/>
      <c r="BE981" s="64"/>
      <c r="BF981" s="64"/>
      <c r="BG981" s="64"/>
      <c r="BH981" s="64"/>
      <c r="BI981" s="64"/>
      <c r="BJ981" s="64"/>
      <c r="BK981" s="64"/>
      <c r="BL981" s="64"/>
      <c r="BM981" s="62"/>
      <c r="BN981" s="64"/>
    </row>
    <row r="982" spans="1:66" ht="15.75" customHeight="1">
      <c r="A982" s="87"/>
      <c r="B982" s="89"/>
      <c r="C982" s="89"/>
      <c r="D982" s="89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95"/>
      <c r="AE982" s="95"/>
      <c r="AF982" s="95"/>
      <c r="AG982" s="95"/>
      <c r="AH982" s="95"/>
      <c r="AI982" s="95"/>
      <c r="AJ982" s="95"/>
      <c r="AK982" s="95"/>
      <c r="AL982" s="95"/>
      <c r="AM982" s="95"/>
      <c r="AN982" s="95"/>
      <c r="AO982" s="95"/>
      <c r="AP982" s="95"/>
      <c r="AQ982" s="95"/>
      <c r="AR982" s="95"/>
      <c r="AS982" s="95"/>
      <c r="AT982" s="95"/>
      <c r="AU982" s="95"/>
      <c r="AV982" s="95"/>
      <c r="AW982" s="95"/>
      <c r="AX982" s="95"/>
      <c r="AY982" s="95"/>
      <c r="AZ982" s="95"/>
      <c r="BA982" s="95"/>
      <c r="BB982" s="95"/>
      <c r="BC982" s="95"/>
      <c r="BD982" s="95"/>
      <c r="BE982" s="95"/>
      <c r="BF982" s="95"/>
      <c r="BG982" s="95"/>
      <c r="BH982" s="95"/>
      <c r="BI982" s="95"/>
      <c r="BJ982" s="95"/>
      <c r="BK982" s="95"/>
      <c r="BL982" s="95"/>
      <c r="BM982" s="96"/>
      <c r="BN982" s="95"/>
    </row>
    <row r="983" spans="1:66" ht="15.75" customHeight="1">
      <c r="A983" s="87"/>
      <c r="B983" s="89"/>
      <c r="C983" s="89"/>
      <c r="D983" s="89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95"/>
      <c r="AE983" s="95"/>
      <c r="AF983" s="95"/>
      <c r="AG983" s="95"/>
      <c r="AH983" s="95"/>
      <c r="AI983" s="95"/>
      <c r="AJ983" s="95"/>
      <c r="AK983" s="95"/>
      <c r="AL983" s="95"/>
      <c r="AM983" s="95"/>
      <c r="AN983" s="95"/>
      <c r="AO983" s="95"/>
      <c r="AP983" s="95"/>
      <c r="AQ983" s="95"/>
      <c r="AR983" s="95"/>
      <c r="AS983" s="95"/>
      <c r="AT983" s="95"/>
      <c r="AU983" s="95"/>
      <c r="AV983" s="95"/>
      <c r="AW983" s="95"/>
      <c r="AX983" s="95"/>
      <c r="AY983" s="95"/>
      <c r="AZ983" s="95"/>
      <c r="BA983" s="95"/>
      <c r="BB983" s="95"/>
      <c r="BC983" s="95"/>
      <c r="BD983" s="95"/>
      <c r="BE983" s="95"/>
      <c r="BF983" s="95"/>
      <c r="BG983" s="95"/>
      <c r="BH983" s="95"/>
      <c r="BI983" s="95"/>
      <c r="BJ983" s="95"/>
      <c r="BK983" s="95"/>
      <c r="BL983" s="95"/>
      <c r="BM983" s="96"/>
      <c r="BN983" s="95"/>
    </row>
    <row r="984" spans="1:66" ht="15.75" customHeight="1">
      <c r="A984" s="87"/>
      <c r="B984" s="89"/>
      <c r="C984" s="89"/>
      <c r="D984" s="89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  <c r="AE984" s="95"/>
      <c r="AF984" s="95"/>
      <c r="AG984" s="95"/>
      <c r="AH984" s="95"/>
      <c r="AI984" s="95"/>
      <c r="AJ984" s="95"/>
      <c r="AK984" s="95"/>
      <c r="AL984" s="95"/>
      <c r="AM984" s="95"/>
      <c r="AN984" s="95"/>
      <c r="AO984" s="95"/>
      <c r="AP984" s="95"/>
      <c r="AQ984" s="95"/>
      <c r="AR984" s="95"/>
      <c r="AS984" s="95"/>
      <c r="AT984" s="95"/>
      <c r="AU984" s="95"/>
      <c r="AV984" s="95"/>
      <c r="AW984" s="95"/>
      <c r="AX984" s="95"/>
      <c r="AY984" s="95"/>
      <c r="AZ984" s="95"/>
      <c r="BA984" s="95"/>
      <c r="BB984" s="95"/>
      <c r="BC984" s="95"/>
      <c r="BD984" s="95"/>
      <c r="BE984" s="95"/>
      <c r="BF984" s="95"/>
      <c r="BG984" s="95"/>
      <c r="BH984" s="95"/>
      <c r="BI984" s="95"/>
      <c r="BJ984" s="95"/>
      <c r="BK984" s="95"/>
      <c r="BL984" s="95"/>
      <c r="BM984" s="96"/>
      <c r="BN984" s="95"/>
    </row>
    <row r="985" spans="1:66" ht="15.75" customHeight="1">
      <c r="A985" s="87"/>
      <c r="B985" s="89"/>
      <c r="C985" s="89"/>
      <c r="D985" s="89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95"/>
      <c r="AE985" s="95"/>
      <c r="AF985" s="95"/>
      <c r="AG985" s="95"/>
      <c r="AH985" s="95"/>
      <c r="AI985" s="95"/>
      <c r="AJ985" s="95"/>
      <c r="AK985" s="95"/>
      <c r="AL985" s="95"/>
      <c r="AM985" s="95"/>
      <c r="AN985" s="95"/>
      <c r="AO985" s="95"/>
      <c r="AP985" s="95"/>
      <c r="AQ985" s="95"/>
      <c r="AR985" s="95"/>
      <c r="AS985" s="95"/>
      <c r="AT985" s="95"/>
      <c r="AU985" s="95"/>
      <c r="AV985" s="95"/>
      <c r="AW985" s="95"/>
      <c r="AX985" s="95"/>
      <c r="AY985" s="95"/>
      <c r="AZ985" s="95"/>
      <c r="BA985" s="95"/>
      <c r="BB985" s="95"/>
      <c r="BC985" s="95"/>
      <c r="BD985" s="95"/>
      <c r="BE985" s="95"/>
      <c r="BF985" s="95"/>
      <c r="BG985" s="95"/>
      <c r="BH985" s="95"/>
      <c r="BI985" s="95"/>
      <c r="BJ985" s="95"/>
      <c r="BK985" s="95"/>
      <c r="BL985" s="95"/>
      <c r="BM985" s="96"/>
      <c r="BN985" s="95"/>
    </row>
    <row r="986" spans="1:66" ht="15.75" customHeight="1">
      <c r="A986" s="87"/>
      <c r="B986" s="89"/>
      <c r="C986" s="89"/>
      <c r="D986" s="89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  <c r="AC986" s="95"/>
      <c r="AD986" s="95"/>
      <c r="AE986" s="95"/>
      <c r="AF986" s="95"/>
      <c r="AG986" s="95"/>
      <c r="AH986" s="95"/>
      <c r="AI986" s="95"/>
      <c r="AJ986" s="95"/>
      <c r="AK986" s="95"/>
      <c r="AL986" s="95"/>
      <c r="AM986" s="95"/>
      <c r="AN986" s="95"/>
      <c r="AO986" s="95"/>
      <c r="AP986" s="95"/>
      <c r="AQ986" s="95"/>
      <c r="AR986" s="95"/>
      <c r="AS986" s="95"/>
      <c r="AT986" s="95"/>
      <c r="AU986" s="95"/>
      <c r="AV986" s="95"/>
      <c r="AW986" s="95"/>
      <c r="AX986" s="95"/>
      <c r="AY986" s="95"/>
      <c r="AZ986" s="95"/>
      <c r="BA986" s="95"/>
      <c r="BB986" s="95"/>
      <c r="BC986" s="95"/>
      <c r="BD986" s="95"/>
      <c r="BE986" s="95"/>
      <c r="BF986" s="95"/>
      <c r="BG986" s="95"/>
      <c r="BH986" s="95"/>
      <c r="BI986" s="95"/>
      <c r="BJ986" s="95"/>
      <c r="BK986" s="95"/>
      <c r="BL986" s="95"/>
      <c r="BM986" s="96"/>
      <c r="BN986" s="95"/>
    </row>
    <row r="987" spans="1:66" ht="15.75" customHeight="1">
      <c r="A987" s="87"/>
      <c r="B987" s="89"/>
      <c r="C987" s="89"/>
      <c r="D987" s="89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  <c r="AC987" s="95"/>
      <c r="AD987" s="95"/>
      <c r="AE987" s="95"/>
      <c r="AF987" s="95"/>
      <c r="AG987" s="95"/>
      <c r="AH987" s="95"/>
      <c r="AI987" s="95"/>
      <c r="AJ987" s="95"/>
      <c r="AK987" s="95"/>
      <c r="AL987" s="95"/>
      <c r="AM987" s="95"/>
      <c r="AN987" s="95"/>
      <c r="AO987" s="95"/>
      <c r="AP987" s="95"/>
      <c r="AQ987" s="95"/>
      <c r="AR987" s="95"/>
      <c r="AS987" s="95"/>
      <c r="AT987" s="95"/>
      <c r="AU987" s="95"/>
      <c r="AV987" s="95"/>
      <c r="AW987" s="95"/>
      <c r="AX987" s="95"/>
      <c r="AY987" s="95"/>
      <c r="AZ987" s="95"/>
      <c r="BA987" s="95"/>
      <c r="BB987" s="95"/>
      <c r="BC987" s="95"/>
      <c r="BD987" s="95"/>
      <c r="BE987" s="95"/>
      <c r="BF987" s="95"/>
      <c r="BG987" s="95"/>
      <c r="BH987" s="95"/>
      <c r="BI987" s="95"/>
      <c r="BJ987" s="95"/>
      <c r="BK987" s="95"/>
      <c r="BL987" s="95"/>
      <c r="BM987" s="96"/>
      <c r="BN987" s="95"/>
    </row>
    <row r="988" spans="1:66" ht="15.75" customHeight="1">
      <c r="A988" s="87"/>
      <c r="B988" s="89"/>
      <c r="C988" s="89"/>
      <c r="D988" s="89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  <c r="AC988" s="95"/>
      <c r="AD988" s="95"/>
      <c r="AE988" s="95"/>
      <c r="AF988" s="95"/>
      <c r="AG988" s="95"/>
      <c r="AH988" s="95"/>
      <c r="AI988" s="95"/>
      <c r="AJ988" s="95"/>
      <c r="AK988" s="95"/>
      <c r="AL988" s="95"/>
      <c r="AM988" s="95"/>
      <c r="AN988" s="95"/>
      <c r="AO988" s="95"/>
      <c r="AP988" s="95"/>
      <c r="AQ988" s="95"/>
      <c r="AR988" s="95"/>
      <c r="AS988" s="95"/>
      <c r="AT988" s="95"/>
      <c r="AU988" s="95"/>
      <c r="AV988" s="95"/>
      <c r="AW988" s="95"/>
      <c r="AX988" s="95"/>
      <c r="AY988" s="95"/>
      <c r="AZ988" s="95"/>
      <c r="BA988" s="95"/>
      <c r="BB988" s="95"/>
      <c r="BC988" s="95"/>
      <c r="BD988" s="95"/>
      <c r="BE988" s="95"/>
      <c r="BF988" s="95"/>
      <c r="BG988" s="95"/>
      <c r="BH988" s="95"/>
      <c r="BI988" s="95"/>
      <c r="BJ988" s="95"/>
      <c r="BK988" s="95"/>
      <c r="BL988" s="95"/>
      <c r="BM988" s="96"/>
      <c r="BN988" s="95"/>
    </row>
    <row r="989" spans="1:66" ht="15.75" customHeight="1">
      <c r="A989" s="87"/>
      <c r="B989" s="89"/>
      <c r="C989" s="89"/>
      <c r="D989" s="89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  <c r="AC989" s="95"/>
      <c r="AD989" s="95"/>
      <c r="AE989" s="95"/>
      <c r="AF989" s="95"/>
      <c r="AG989" s="95"/>
      <c r="AH989" s="95"/>
      <c r="AI989" s="95"/>
      <c r="AJ989" s="95"/>
      <c r="AK989" s="95"/>
      <c r="AL989" s="95"/>
      <c r="AM989" s="95"/>
      <c r="AN989" s="95"/>
      <c r="AO989" s="95"/>
      <c r="AP989" s="95"/>
      <c r="AQ989" s="95"/>
      <c r="AR989" s="95"/>
      <c r="AS989" s="95"/>
      <c r="AT989" s="95"/>
      <c r="AU989" s="95"/>
      <c r="AV989" s="95"/>
      <c r="AW989" s="95"/>
      <c r="AX989" s="95"/>
      <c r="AY989" s="95"/>
      <c r="AZ989" s="95"/>
      <c r="BA989" s="95"/>
      <c r="BB989" s="95"/>
      <c r="BC989" s="95"/>
      <c r="BD989" s="95"/>
      <c r="BE989" s="95"/>
      <c r="BF989" s="95"/>
      <c r="BG989" s="95"/>
      <c r="BH989" s="95"/>
      <c r="BI989" s="95"/>
      <c r="BJ989" s="95"/>
      <c r="BK989" s="95"/>
      <c r="BL989" s="95"/>
      <c r="BM989" s="96"/>
      <c r="BN989" s="95"/>
    </row>
    <row r="990" spans="1:66" ht="15.75" customHeight="1">
      <c r="A990" s="87"/>
      <c r="B990" s="89"/>
      <c r="C990" s="89"/>
      <c r="D990" s="89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  <c r="AC990" s="95"/>
      <c r="AD990" s="95"/>
      <c r="AE990" s="95"/>
      <c r="AF990" s="95"/>
      <c r="AG990" s="95"/>
      <c r="AH990" s="95"/>
      <c r="AI990" s="95"/>
      <c r="AJ990" s="95"/>
      <c r="AK990" s="95"/>
      <c r="AL990" s="95"/>
      <c r="AM990" s="95"/>
      <c r="AN990" s="95"/>
      <c r="AO990" s="95"/>
      <c r="AP990" s="95"/>
      <c r="AQ990" s="95"/>
      <c r="AR990" s="95"/>
      <c r="AS990" s="95"/>
      <c r="AT990" s="95"/>
      <c r="AU990" s="95"/>
      <c r="AV990" s="95"/>
      <c r="AW990" s="95"/>
      <c r="AX990" s="95"/>
      <c r="AY990" s="95"/>
      <c r="AZ990" s="95"/>
      <c r="BA990" s="95"/>
      <c r="BB990" s="95"/>
      <c r="BC990" s="95"/>
      <c r="BD990" s="95"/>
      <c r="BE990" s="95"/>
      <c r="BF990" s="95"/>
      <c r="BG990" s="95"/>
      <c r="BH990" s="95"/>
      <c r="BI990" s="95"/>
      <c r="BJ990" s="95"/>
      <c r="BK990" s="95"/>
      <c r="BL990" s="95"/>
      <c r="BM990" s="96"/>
      <c r="BN990" s="95"/>
    </row>
    <row r="991" spans="1:66" ht="15.75" customHeight="1">
      <c r="A991" s="87"/>
      <c r="B991" s="89"/>
      <c r="C991" s="89"/>
      <c r="D991" s="89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  <c r="AC991" s="95"/>
      <c r="AD991" s="95"/>
      <c r="AE991" s="95"/>
      <c r="AF991" s="95"/>
      <c r="AG991" s="95"/>
      <c r="AH991" s="95"/>
      <c r="AI991" s="95"/>
      <c r="AJ991" s="95"/>
      <c r="AK991" s="95"/>
      <c r="AL991" s="95"/>
      <c r="AM991" s="95"/>
      <c r="AN991" s="95"/>
      <c r="AO991" s="95"/>
      <c r="AP991" s="95"/>
      <c r="AQ991" s="95"/>
      <c r="AR991" s="95"/>
      <c r="AS991" s="95"/>
      <c r="AT991" s="95"/>
      <c r="AU991" s="95"/>
      <c r="AV991" s="95"/>
      <c r="AW991" s="95"/>
      <c r="AX991" s="95"/>
      <c r="AY991" s="95"/>
      <c r="AZ991" s="95"/>
      <c r="BA991" s="95"/>
      <c r="BB991" s="95"/>
      <c r="BC991" s="95"/>
      <c r="BD991" s="95"/>
      <c r="BE991" s="95"/>
      <c r="BF991" s="95"/>
      <c r="BG991" s="95"/>
      <c r="BH991" s="95"/>
      <c r="BI991" s="95"/>
      <c r="BJ991" s="95"/>
      <c r="BK991" s="95"/>
      <c r="BL991" s="95"/>
      <c r="BM991" s="96"/>
      <c r="BN991" s="95"/>
    </row>
    <row r="992" spans="1:66" ht="15.75" customHeight="1">
      <c r="A992" s="87"/>
      <c r="B992" s="89"/>
      <c r="C992" s="89"/>
      <c r="D992" s="89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95"/>
      <c r="AE992" s="95"/>
      <c r="AF992" s="95"/>
      <c r="AG992" s="95"/>
      <c r="AH992" s="95"/>
      <c r="AI992" s="95"/>
      <c r="AJ992" s="95"/>
      <c r="AK992" s="95"/>
      <c r="AL992" s="95"/>
      <c r="AM992" s="95"/>
      <c r="AN992" s="95"/>
      <c r="AO992" s="95"/>
      <c r="AP992" s="95"/>
      <c r="AQ992" s="95"/>
      <c r="AR992" s="95"/>
      <c r="AS992" s="95"/>
      <c r="AT992" s="95"/>
      <c r="AU992" s="95"/>
      <c r="AV992" s="95"/>
      <c r="AW992" s="95"/>
      <c r="AX992" s="95"/>
      <c r="AY992" s="95"/>
      <c r="AZ992" s="95"/>
      <c r="BA992" s="95"/>
      <c r="BB992" s="95"/>
      <c r="BC992" s="95"/>
      <c r="BD992" s="95"/>
      <c r="BE992" s="95"/>
      <c r="BF992" s="95"/>
      <c r="BG992" s="95"/>
      <c r="BH992" s="95"/>
      <c r="BI992" s="95"/>
      <c r="BJ992" s="95"/>
      <c r="BK992" s="95"/>
      <c r="BL992" s="95"/>
      <c r="BM992" s="96"/>
      <c r="BN992" s="95"/>
    </row>
    <row r="993" spans="1:66" ht="15.75" customHeight="1">
      <c r="A993" s="87"/>
      <c r="B993" s="89"/>
      <c r="C993" s="89"/>
      <c r="D993" s="89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  <c r="AC993" s="95"/>
      <c r="AD993" s="95"/>
      <c r="AE993" s="95"/>
      <c r="AF993" s="95"/>
      <c r="AG993" s="95"/>
      <c r="AH993" s="95"/>
      <c r="AI993" s="95"/>
      <c r="AJ993" s="95"/>
      <c r="AK993" s="95"/>
      <c r="AL993" s="95"/>
      <c r="AM993" s="95"/>
      <c r="AN993" s="95"/>
      <c r="AO993" s="95"/>
      <c r="AP993" s="95"/>
      <c r="AQ993" s="95"/>
      <c r="AR993" s="95"/>
      <c r="AS993" s="95"/>
      <c r="AT993" s="95"/>
      <c r="AU993" s="95"/>
      <c r="AV993" s="95"/>
      <c r="AW993" s="95"/>
      <c r="AX993" s="95"/>
      <c r="AY993" s="95"/>
      <c r="AZ993" s="95"/>
      <c r="BA993" s="95"/>
      <c r="BB993" s="95"/>
      <c r="BC993" s="95"/>
      <c r="BD993" s="95"/>
      <c r="BE993" s="95"/>
      <c r="BF993" s="95"/>
      <c r="BG993" s="95"/>
      <c r="BH993" s="95"/>
      <c r="BI993" s="95"/>
      <c r="BJ993" s="95"/>
      <c r="BK993" s="95"/>
      <c r="BL993" s="95"/>
      <c r="BM993" s="96"/>
      <c r="BN993" s="95"/>
    </row>
    <row r="994" spans="1:66" ht="15.75" customHeight="1">
      <c r="A994" s="87"/>
      <c r="B994" s="89"/>
      <c r="C994" s="89"/>
      <c r="D994" s="89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  <c r="AC994" s="95"/>
      <c r="AD994" s="95"/>
      <c r="AE994" s="95"/>
      <c r="AF994" s="95"/>
      <c r="AG994" s="95"/>
      <c r="AH994" s="95"/>
      <c r="AI994" s="95"/>
      <c r="AJ994" s="95"/>
      <c r="AK994" s="95"/>
      <c r="AL994" s="95"/>
      <c r="AM994" s="95"/>
      <c r="AN994" s="95"/>
      <c r="AO994" s="95"/>
      <c r="AP994" s="95"/>
      <c r="AQ994" s="95"/>
      <c r="AR994" s="95"/>
      <c r="AS994" s="95"/>
      <c r="AT994" s="95"/>
      <c r="AU994" s="95"/>
      <c r="AV994" s="95"/>
      <c r="AW994" s="95"/>
      <c r="AX994" s="95"/>
      <c r="AY994" s="95"/>
      <c r="AZ994" s="95"/>
      <c r="BA994" s="95"/>
      <c r="BB994" s="95"/>
      <c r="BC994" s="95"/>
      <c r="BD994" s="95"/>
      <c r="BE994" s="95"/>
      <c r="BF994" s="95"/>
      <c r="BG994" s="95"/>
      <c r="BH994" s="95"/>
      <c r="BI994" s="95"/>
      <c r="BJ994" s="95"/>
      <c r="BK994" s="95"/>
      <c r="BL994" s="95"/>
      <c r="BM994" s="96"/>
      <c r="BN994" s="95"/>
    </row>
    <row r="995" spans="1:66" ht="15.75" customHeight="1">
      <c r="A995" s="87"/>
      <c r="B995" s="89"/>
      <c r="C995" s="89"/>
      <c r="D995" s="89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95"/>
      <c r="AE995" s="95"/>
      <c r="AF995" s="95"/>
      <c r="AG995" s="95"/>
      <c r="AH995" s="95"/>
      <c r="AI995" s="95"/>
      <c r="AJ995" s="95"/>
      <c r="AK995" s="95"/>
      <c r="AL995" s="95"/>
      <c r="AM995" s="95"/>
      <c r="AN995" s="95"/>
      <c r="AO995" s="95"/>
      <c r="AP995" s="95"/>
      <c r="AQ995" s="95"/>
      <c r="AR995" s="95"/>
      <c r="AS995" s="95"/>
      <c r="AT995" s="95"/>
      <c r="AU995" s="95"/>
      <c r="AV995" s="95"/>
      <c r="AW995" s="95"/>
      <c r="AX995" s="95"/>
      <c r="AY995" s="95"/>
      <c r="AZ995" s="95"/>
      <c r="BA995" s="95"/>
      <c r="BB995" s="95"/>
      <c r="BC995" s="95"/>
      <c r="BD995" s="95"/>
      <c r="BE995" s="95"/>
      <c r="BF995" s="95"/>
      <c r="BG995" s="95"/>
      <c r="BH995" s="95"/>
      <c r="BI995" s="95"/>
      <c r="BJ995" s="95"/>
      <c r="BK995" s="95"/>
      <c r="BL995" s="95"/>
      <c r="BM995" s="96"/>
      <c r="BN995" s="95"/>
    </row>
    <row r="996" spans="1:66" ht="15.75" customHeight="1">
      <c r="A996" s="87"/>
      <c r="B996" s="89"/>
      <c r="C996" s="89"/>
      <c r="D996" s="89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  <c r="AC996" s="95"/>
      <c r="AD996" s="95"/>
      <c r="AE996" s="95"/>
      <c r="AF996" s="95"/>
      <c r="AG996" s="95"/>
      <c r="AH996" s="95"/>
      <c r="AI996" s="95"/>
      <c r="AJ996" s="95"/>
      <c r="AK996" s="95"/>
      <c r="AL996" s="95"/>
      <c r="AM996" s="95"/>
      <c r="AN996" s="95"/>
      <c r="AO996" s="95"/>
      <c r="AP996" s="95"/>
      <c r="AQ996" s="95"/>
      <c r="AR996" s="95"/>
      <c r="AS996" s="95"/>
      <c r="AT996" s="95"/>
      <c r="AU996" s="95"/>
      <c r="AV996" s="95"/>
      <c r="AW996" s="95"/>
      <c r="AX996" s="95"/>
      <c r="AY996" s="95"/>
      <c r="AZ996" s="95"/>
      <c r="BA996" s="95"/>
      <c r="BB996" s="95"/>
      <c r="BC996" s="95"/>
      <c r="BD996" s="95"/>
      <c r="BE996" s="95"/>
      <c r="BF996" s="95"/>
      <c r="BG996" s="95"/>
      <c r="BH996" s="95"/>
      <c r="BI996" s="95"/>
      <c r="BJ996" s="95"/>
      <c r="BK996" s="95"/>
      <c r="BL996" s="95"/>
      <c r="BM996" s="96"/>
      <c r="BN996" s="95"/>
    </row>
    <row r="997" spans="1:66" ht="15.75" customHeight="1">
      <c r="A997" s="87"/>
      <c r="B997" s="89"/>
      <c r="C997" s="89"/>
      <c r="D997" s="89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  <c r="AC997" s="95"/>
      <c r="AD997" s="95"/>
      <c r="AE997" s="95"/>
      <c r="AF997" s="95"/>
      <c r="AG997" s="95"/>
      <c r="AH997" s="95"/>
      <c r="AI997" s="95"/>
      <c r="AJ997" s="95"/>
      <c r="AK997" s="95"/>
      <c r="AL997" s="95"/>
      <c r="AM997" s="95"/>
      <c r="AN997" s="95"/>
      <c r="AO997" s="95"/>
      <c r="AP997" s="95"/>
      <c r="AQ997" s="95"/>
      <c r="AR997" s="95"/>
      <c r="AS997" s="95"/>
      <c r="AT997" s="95"/>
      <c r="AU997" s="95"/>
      <c r="AV997" s="95"/>
      <c r="AW997" s="95"/>
      <c r="AX997" s="95"/>
      <c r="AY997" s="95"/>
      <c r="AZ997" s="95"/>
      <c r="BA997" s="95"/>
      <c r="BB997" s="95"/>
      <c r="BC997" s="95"/>
      <c r="BD997" s="95"/>
      <c r="BE997" s="95"/>
      <c r="BF997" s="95"/>
      <c r="BG997" s="95"/>
      <c r="BH997" s="95"/>
      <c r="BI997" s="95"/>
      <c r="BJ997" s="95"/>
      <c r="BK997" s="95"/>
      <c r="BL997" s="95"/>
      <c r="BM997" s="96"/>
      <c r="BN997" s="95"/>
    </row>
    <row r="998" spans="1:66" ht="15.75" customHeight="1">
      <c r="A998" s="87"/>
      <c r="B998" s="89"/>
      <c r="C998" s="89"/>
      <c r="D998" s="89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  <c r="AC998" s="95"/>
      <c r="AD998" s="95"/>
      <c r="AE998" s="95"/>
      <c r="AF998" s="95"/>
      <c r="AG998" s="95"/>
      <c r="AH998" s="95"/>
      <c r="AI998" s="95"/>
      <c r="AJ998" s="95"/>
      <c r="AK998" s="95"/>
      <c r="AL998" s="95"/>
      <c r="AM998" s="95"/>
      <c r="AN998" s="95"/>
      <c r="AO998" s="95"/>
      <c r="AP998" s="95"/>
      <c r="AQ998" s="95"/>
      <c r="AR998" s="95"/>
      <c r="AS998" s="95"/>
      <c r="AT998" s="95"/>
      <c r="AU998" s="95"/>
      <c r="AV998" s="95"/>
      <c r="AW998" s="95"/>
      <c r="AX998" s="95"/>
      <c r="AY998" s="95"/>
      <c r="AZ998" s="95"/>
      <c r="BA998" s="95"/>
      <c r="BB998" s="95"/>
      <c r="BC998" s="95"/>
      <c r="BD998" s="95"/>
      <c r="BE998" s="95"/>
      <c r="BF998" s="95"/>
      <c r="BG998" s="95"/>
      <c r="BH998" s="95"/>
      <c r="BI998" s="95"/>
      <c r="BJ998" s="95"/>
      <c r="BK998" s="95"/>
      <c r="BL998" s="95"/>
      <c r="BM998" s="96"/>
      <c r="BN998" s="95"/>
    </row>
    <row r="999" spans="1:66" ht="15.75" customHeight="1">
      <c r="A999" s="87"/>
      <c r="B999" s="89"/>
      <c r="C999" s="89"/>
      <c r="D999" s="89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  <c r="AC999" s="95"/>
      <c r="AD999" s="95"/>
      <c r="AE999" s="95"/>
      <c r="AF999" s="95"/>
      <c r="AG999" s="95"/>
      <c r="AH999" s="95"/>
      <c r="AI999" s="95"/>
      <c r="AJ999" s="95"/>
      <c r="AK999" s="95"/>
      <c r="AL999" s="95"/>
      <c r="AM999" s="95"/>
      <c r="AN999" s="95"/>
      <c r="AO999" s="95"/>
      <c r="AP999" s="95"/>
      <c r="AQ999" s="95"/>
      <c r="AR999" s="95"/>
      <c r="AS999" s="95"/>
      <c r="AT999" s="95"/>
      <c r="AU999" s="95"/>
      <c r="AV999" s="95"/>
      <c r="AW999" s="95"/>
      <c r="AX999" s="95"/>
      <c r="AY999" s="95"/>
      <c r="AZ999" s="95"/>
      <c r="BA999" s="95"/>
      <c r="BB999" s="95"/>
      <c r="BC999" s="95"/>
      <c r="BD999" s="95"/>
      <c r="BE999" s="95"/>
      <c r="BF999" s="95"/>
      <c r="BG999" s="95"/>
      <c r="BH999" s="95"/>
      <c r="BI999" s="95"/>
      <c r="BJ999" s="95"/>
      <c r="BK999" s="95"/>
      <c r="BL999" s="95"/>
      <c r="BM999" s="96"/>
      <c r="BN999" s="95"/>
    </row>
    <row r="1000" spans="1:66" ht="15.75" customHeight="1">
      <c r="A1000" s="87"/>
      <c r="B1000" s="89"/>
      <c r="C1000" s="89"/>
      <c r="D1000" s="89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95"/>
      <c r="AE1000" s="95"/>
      <c r="AF1000" s="95"/>
      <c r="AG1000" s="95"/>
      <c r="AH1000" s="95"/>
      <c r="AI1000" s="95"/>
      <c r="AJ1000" s="95"/>
      <c r="AK1000" s="95"/>
      <c r="AL1000" s="95"/>
      <c r="AM1000" s="95"/>
      <c r="AN1000" s="95"/>
      <c r="AO1000" s="95"/>
      <c r="AP1000" s="95"/>
      <c r="AQ1000" s="95"/>
      <c r="AR1000" s="95"/>
      <c r="AS1000" s="95"/>
      <c r="AT1000" s="95"/>
      <c r="AU1000" s="95"/>
      <c r="AV1000" s="95"/>
      <c r="AW1000" s="95"/>
      <c r="AX1000" s="95"/>
      <c r="AY1000" s="95"/>
      <c r="AZ1000" s="95"/>
      <c r="BA1000" s="95"/>
      <c r="BB1000" s="95"/>
      <c r="BC1000" s="95"/>
      <c r="BD1000" s="95"/>
      <c r="BE1000" s="95"/>
      <c r="BF1000" s="95"/>
      <c r="BG1000" s="95"/>
      <c r="BH1000" s="95"/>
      <c r="BI1000" s="95"/>
      <c r="BJ1000" s="95"/>
      <c r="BK1000" s="95"/>
      <c r="BL1000" s="95"/>
      <c r="BM1000" s="96"/>
      <c r="BN1000" s="95"/>
    </row>
    <row r="1001" spans="1:66" ht="15.75" customHeight="1">
      <c r="A1001" s="87"/>
      <c r="B1001" s="89"/>
      <c r="C1001" s="89"/>
      <c r="D1001" s="89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  <c r="R1001" s="95"/>
      <c r="S1001" s="95"/>
      <c r="T1001" s="95"/>
      <c r="U1001" s="95"/>
      <c r="V1001" s="95"/>
      <c r="W1001" s="95"/>
      <c r="X1001" s="95"/>
      <c r="Y1001" s="95"/>
      <c r="Z1001" s="95"/>
      <c r="AA1001" s="95"/>
      <c r="AB1001" s="95"/>
      <c r="AC1001" s="95"/>
      <c r="AD1001" s="95"/>
      <c r="AE1001" s="95"/>
      <c r="AF1001" s="95"/>
      <c r="AG1001" s="95"/>
      <c r="AH1001" s="95"/>
      <c r="AI1001" s="95"/>
      <c r="AJ1001" s="95"/>
      <c r="AK1001" s="95"/>
      <c r="AL1001" s="95"/>
      <c r="AM1001" s="95"/>
      <c r="AN1001" s="95"/>
      <c r="AO1001" s="95"/>
      <c r="AP1001" s="95"/>
      <c r="AQ1001" s="95"/>
      <c r="AR1001" s="95"/>
      <c r="AS1001" s="95"/>
      <c r="AT1001" s="95"/>
      <c r="AU1001" s="95"/>
      <c r="AV1001" s="95"/>
      <c r="AW1001" s="95"/>
      <c r="AX1001" s="95"/>
      <c r="AY1001" s="95"/>
      <c r="AZ1001" s="95"/>
      <c r="BA1001" s="95"/>
      <c r="BB1001" s="95"/>
      <c r="BC1001" s="95"/>
      <c r="BD1001" s="95"/>
      <c r="BE1001" s="95"/>
      <c r="BF1001" s="95"/>
      <c r="BG1001" s="95"/>
      <c r="BH1001" s="95"/>
      <c r="BI1001" s="95"/>
      <c r="BJ1001" s="95"/>
      <c r="BK1001" s="95"/>
      <c r="BL1001" s="95"/>
      <c r="BM1001" s="96"/>
      <c r="BN1001" s="95"/>
    </row>
    <row r="1002" spans="1:66" ht="15.75" customHeight="1">
      <c r="A1002" s="87"/>
      <c r="B1002" s="89"/>
      <c r="C1002" s="89"/>
      <c r="D1002" s="89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  <c r="R1002" s="95"/>
      <c r="S1002" s="95"/>
      <c r="T1002" s="95"/>
      <c r="U1002" s="95"/>
      <c r="V1002" s="95"/>
      <c r="W1002" s="95"/>
      <c r="X1002" s="95"/>
      <c r="Y1002" s="95"/>
      <c r="Z1002" s="95"/>
      <c r="AA1002" s="95"/>
      <c r="AB1002" s="95"/>
      <c r="AC1002" s="95"/>
      <c r="AD1002" s="95"/>
      <c r="AE1002" s="95"/>
      <c r="AF1002" s="95"/>
      <c r="AG1002" s="95"/>
      <c r="AH1002" s="95"/>
      <c r="AI1002" s="95"/>
      <c r="AJ1002" s="95"/>
      <c r="AK1002" s="95"/>
      <c r="AL1002" s="95"/>
      <c r="AM1002" s="95"/>
      <c r="AN1002" s="95"/>
      <c r="AO1002" s="95"/>
      <c r="AP1002" s="95"/>
      <c r="AQ1002" s="95"/>
      <c r="AR1002" s="95"/>
      <c r="AS1002" s="95"/>
      <c r="AT1002" s="95"/>
      <c r="AU1002" s="95"/>
      <c r="AV1002" s="95"/>
      <c r="AW1002" s="95"/>
      <c r="AX1002" s="95"/>
      <c r="AY1002" s="95"/>
      <c r="AZ1002" s="95"/>
      <c r="BA1002" s="95"/>
      <c r="BB1002" s="95"/>
      <c r="BC1002" s="95"/>
      <c r="BD1002" s="95"/>
      <c r="BE1002" s="95"/>
      <c r="BF1002" s="95"/>
      <c r="BG1002" s="95"/>
      <c r="BH1002" s="95"/>
      <c r="BI1002" s="95"/>
      <c r="BJ1002" s="95"/>
      <c r="BK1002" s="95"/>
      <c r="BL1002" s="95"/>
      <c r="BM1002" s="96"/>
      <c r="BN1002" s="95"/>
    </row>
    <row r="1003" spans="1:66" ht="15.75" customHeight="1">
      <c r="A1003" s="87"/>
      <c r="B1003" s="89"/>
      <c r="C1003" s="89"/>
      <c r="D1003" s="89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  <c r="R1003" s="95"/>
      <c r="S1003" s="95"/>
      <c r="T1003" s="95"/>
      <c r="U1003" s="95"/>
      <c r="V1003" s="95"/>
      <c r="W1003" s="95"/>
      <c r="X1003" s="95"/>
      <c r="Y1003" s="95"/>
      <c r="Z1003" s="95"/>
      <c r="AA1003" s="95"/>
      <c r="AB1003" s="95"/>
      <c r="AC1003" s="95"/>
      <c r="AD1003" s="95"/>
      <c r="AE1003" s="95"/>
      <c r="AF1003" s="95"/>
      <c r="AG1003" s="95"/>
      <c r="AH1003" s="95"/>
      <c r="AI1003" s="95"/>
      <c r="AJ1003" s="95"/>
      <c r="AK1003" s="95"/>
      <c r="AL1003" s="95"/>
      <c r="AM1003" s="95"/>
      <c r="AN1003" s="95"/>
      <c r="AO1003" s="95"/>
      <c r="AP1003" s="95"/>
      <c r="AQ1003" s="95"/>
      <c r="AR1003" s="95"/>
      <c r="AS1003" s="95"/>
      <c r="AT1003" s="95"/>
      <c r="AU1003" s="95"/>
      <c r="AV1003" s="95"/>
      <c r="AW1003" s="95"/>
      <c r="AX1003" s="95"/>
      <c r="AY1003" s="95"/>
      <c r="AZ1003" s="95"/>
      <c r="BA1003" s="95"/>
      <c r="BB1003" s="95"/>
      <c r="BC1003" s="95"/>
      <c r="BD1003" s="95"/>
      <c r="BE1003" s="95"/>
      <c r="BF1003" s="95"/>
      <c r="BG1003" s="95"/>
      <c r="BH1003" s="95"/>
      <c r="BI1003" s="95"/>
      <c r="BJ1003" s="95"/>
      <c r="BK1003" s="95"/>
      <c r="BL1003" s="95"/>
      <c r="BM1003" s="96"/>
      <c r="BN1003" s="95"/>
    </row>
  </sheetData>
  <sheetProtection password="9BEC" sheet="1" objects="1" scenarios="1"/>
  <mergeCells count="7">
    <mergeCell ref="BM1:BM2"/>
    <mergeCell ref="A1:A2"/>
    <mergeCell ref="B1:B2"/>
    <mergeCell ref="C1:C2"/>
    <mergeCell ref="D1:D2"/>
    <mergeCell ref="E1:AX1"/>
    <mergeCell ref="AZ1:BL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Thellar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punitha</dc:creator>
  <cp:lastModifiedBy>punitha</cp:lastModifiedBy>
  <dcterms:created xsi:type="dcterms:W3CDTF">2021-11-01T10:36:21Z</dcterms:created>
  <dcterms:modified xsi:type="dcterms:W3CDTF">2021-11-01T10:36:21Z</dcterms:modified>
</cp:coreProperties>
</file>